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20" windowWidth="15345" windowHeight="4515" activeTab="5"/>
  </bookViews>
  <sheets>
    <sheet name="kopertina " sheetId="5" r:id="rId1"/>
    <sheet name="aktiv pasiv" sheetId="1" r:id="rId2"/>
    <sheet name="te ardhura " sheetId="2" r:id="rId3"/>
    <sheet name="fluksi " sheetId="3" r:id="rId4"/>
    <sheet name="pasuria neto" sheetId="4" r:id="rId5"/>
    <sheet name="shenime shpjeguseS" sheetId="6" r:id="rId6"/>
    <sheet name="Sheet1" sheetId="7" state="hidden" r:id="rId7"/>
    <sheet name="Sheet2" sheetId="8" state="hidden" r:id="rId8"/>
    <sheet name="Sheet3" sheetId="9" state="hidden" r:id="rId9"/>
  </sheets>
  <definedNames>
    <definedName name="_xlnm.Print_Area" localSheetId="3">'fluksi '!$A$1:$C$40</definedName>
    <definedName name="_xlnm.Print_Area" localSheetId="0">'kopertina '!$B$2:$K$57</definedName>
    <definedName name="_xlnm.Print_Area" localSheetId="8">Sheet3!$A$1:$J$44</definedName>
    <definedName name="_xlnm.Print_Area" localSheetId="2">'te ardhura '!$A$1:$G$37</definedName>
  </definedNames>
  <calcPr calcId="125725"/>
</workbook>
</file>

<file path=xl/calcChain.xml><?xml version="1.0" encoding="utf-8"?>
<calcChain xmlns="http://schemas.openxmlformats.org/spreadsheetml/2006/main">
  <c r="D42" i="8"/>
  <c r="D41"/>
  <c r="D40"/>
  <c r="D31"/>
  <c r="D36" s="1"/>
  <c r="D25"/>
  <c r="D24"/>
  <c r="D23"/>
  <c r="D22"/>
  <c r="D18"/>
  <c r="D10"/>
  <c r="D19" s="1"/>
  <c r="D43" l="1"/>
  <c r="D44" s="1"/>
  <c r="D26"/>
  <c r="D27" s="1"/>
  <c r="G2" i="7"/>
  <c r="H2" s="1"/>
  <c r="F19" i="2"/>
  <c r="B14" i="3" l="1"/>
  <c r="B39"/>
  <c r="D19" i="7"/>
  <c r="B30" i="3" s="1"/>
  <c r="B9"/>
  <c r="D41" i="1" l="1"/>
  <c r="D40"/>
  <c r="D31"/>
  <c r="B20" i="3" s="1"/>
  <c r="D18" i="1"/>
  <c r="D10"/>
  <c r="B40" i="3" s="1"/>
  <c r="B38" s="1"/>
  <c r="F26" i="2"/>
  <c r="F35" s="1"/>
  <c r="F37" s="1"/>
  <c r="D42" i="1" s="1"/>
  <c r="G4" i="7"/>
  <c r="H4" s="1"/>
  <c r="G3"/>
  <c r="G5"/>
  <c r="H5" s="1"/>
  <c r="D25" i="1" s="1"/>
  <c r="G6" i="7"/>
  <c r="H6" s="1"/>
  <c r="G7"/>
  <c r="H7" s="1"/>
  <c r="G8"/>
  <c r="H8" s="1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F22" i="2"/>
  <c r="F20" s="1"/>
  <c r="F25" s="1"/>
  <c r="B11" i="3" s="1"/>
  <c r="C11"/>
  <c r="C29" s="1"/>
  <c r="G33" i="2"/>
  <c r="G23"/>
  <c r="G20"/>
  <c r="G19"/>
  <c r="G15"/>
  <c r="D36" i="1" l="1"/>
  <c r="D19"/>
  <c r="G19" i="7"/>
  <c r="J11"/>
  <c r="J4" s="1"/>
  <c r="D23" i="1" s="1"/>
  <c r="H3" i="7"/>
  <c r="D24" i="1" s="1"/>
  <c r="D43"/>
  <c r="G25" i="2"/>
  <c r="G26" s="1"/>
  <c r="G35" s="1"/>
  <c r="G37" s="1"/>
  <c r="D44" i="1" l="1"/>
  <c r="H19" i="7"/>
  <c r="D22" i="1"/>
  <c r="D26" s="1"/>
  <c r="D27" s="1"/>
  <c r="F18" i="4"/>
  <c r="F10"/>
  <c r="F24" l="1"/>
</calcChain>
</file>

<file path=xl/sharedStrings.xml><?xml version="1.0" encoding="utf-8"?>
<sst xmlns="http://schemas.openxmlformats.org/spreadsheetml/2006/main" count="385" uniqueCount="208">
  <si>
    <t>Partia Demokratike e Shqiperise</t>
  </si>
  <si>
    <t>A</t>
  </si>
  <si>
    <t>AKTIVET</t>
  </si>
  <si>
    <t>shenime</t>
  </si>
  <si>
    <t xml:space="preserve"> Ushtimi I mbyllur </t>
  </si>
  <si>
    <t>I</t>
  </si>
  <si>
    <t xml:space="preserve">AKTIVET AFATSHKURTER </t>
  </si>
  <si>
    <t>Mjetet Monetare</t>
  </si>
  <si>
    <t>skk3</t>
  </si>
  <si>
    <t>(i)</t>
  </si>
  <si>
    <t>Banka</t>
  </si>
  <si>
    <t>(ii)</t>
  </si>
  <si>
    <t>Arka</t>
  </si>
  <si>
    <t>TOTALI I MJETEVE MONETARE</t>
  </si>
  <si>
    <t>Aktivet e tjera financiare afatshkurter</t>
  </si>
  <si>
    <t>Kerkesa te arketueshme</t>
  </si>
  <si>
    <t>Debitore te tjere</t>
  </si>
  <si>
    <t xml:space="preserve">TOTALI I AKTIVEVE TE TJERA </t>
  </si>
  <si>
    <t>AKTIVET AFATSHKURTER  INVENTARET</t>
  </si>
  <si>
    <t>Materiale</t>
  </si>
  <si>
    <t>Inventari ime</t>
  </si>
  <si>
    <t>(v)</t>
  </si>
  <si>
    <t>TOTALI I INVENTAREVE</t>
  </si>
  <si>
    <t>TOTALI I AKTIVEVE AFATSHKURTER(1+2+3+4+5+6+7)</t>
  </si>
  <si>
    <t>AKTIVET MATERIALE AFATGJATE</t>
  </si>
  <si>
    <t>Toka</t>
  </si>
  <si>
    <t>Ndertesa</t>
  </si>
  <si>
    <t>(iii)</t>
  </si>
  <si>
    <t>Makineri,inja teknologjike</t>
  </si>
  <si>
    <t>(iv)</t>
  </si>
  <si>
    <t>Mjete Motorrike</t>
  </si>
  <si>
    <t>(V)</t>
  </si>
  <si>
    <t>(Vi)</t>
  </si>
  <si>
    <t>TOTALI I AKTIVEVE AFATGJATE(1+2+3+4)</t>
  </si>
  <si>
    <t>I+II</t>
  </si>
  <si>
    <t>TOTALI I AKTIVEVE (I +II)</t>
  </si>
  <si>
    <t>B</t>
  </si>
  <si>
    <t xml:space="preserve">DETYRIMET </t>
  </si>
  <si>
    <t xml:space="preserve">DETYRIMET AFATSHKURTER </t>
  </si>
  <si>
    <t>(I)</t>
  </si>
  <si>
    <t>Hua afat shkurter</t>
  </si>
  <si>
    <t>(III)</t>
  </si>
  <si>
    <t>Te pagueshme ndaj furnitorit</t>
  </si>
  <si>
    <t>(IV)</t>
  </si>
  <si>
    <t>Te pagueshme ndaj personelit</t>
  </si>
  <si>
    <t>Te pagueshme ndaj sigurimeve shoqerore</t>
  </si>
  <si>
    <t>(VII)</t>
  </si>
  <si>
    <t>Detyrime Tatimore  TATIM  ne BURIM</t>
  </si>
  <si>
    <t>(VIII)</t>
  </si>
  <si>
    <t>Detyrime Tatimore  TATIM MBI TE ARDHURAT</t>
  </si>
  <si>
    <t>TOTALI I DETYRIMEVE (I+II)</t>
  </si>
  <si>
    <t>Parapagimet e arketuara,</t>
  </si>
  <si>
    <t>C</t>
  </si>
  <si>
    <t>KAPITALI</t>
  </si>
  <si>
    <t>Pasuria  bruto  e Partise PD</t>
  </si>
  <si>
    <t>Kalimi I teprices se burimeve te ushtrimit paraardhes</t>
  </si>
  <si>
    <t>Teprica e Burimeve per periudhen kontabel te ushtrimit</t>
  </si>
  <si>
    <t>TOTALI I PASURISE  NETO</t>
  </si>
  <si>
    <t>TOTALI I DETYRIMEVE DHE KAPITALEVE(I+II+III)</t>
  </si>
  <si>
    <t>TE ARDHURAT</t>
  </si>
  <si>
    <t>SKK 8</t>
  </si>
  <si>
    <t>Te ardhura (burimet)nga veprimtaria kryesore</t>
  </si>
  <si>
    <t xml:space="preserve">Sponsorizime  Te tjera </t>
  </si>
  <si>
    <t>Kuotat e deputetëve</t>
  </si>
  <si>
    <t>Kuota antaresie</t>
  </si>
  <si>
    <t>TOTALI I TE ARDHURAVE</t>
  </si>
  <si>
    <t xml:space="preserve">SHPENZIMET </t>
  </si>
  <si>
    <t>Materiale dhe mallra te konsumuara</t>
  </si>
  <si>
    <t>Shpenzime te tjera( 61+62+63+65)</t>
  </si>
  <si>
    <t>Shpenzimet te Personelit (64)</t>
  </si>
  <si>
    <t>Pagat</t>
  </si>
  <si>
    <t>Sigurime shoqerore</t>
  </si>
  <si>
    <t>Renia  ne Vlere (zhvleresimi) dhe amortizimi (68)</t>
  </si>
  <si>
    <t>Amortizimi</t>
  </si>
  <si>
    <t>TOTALI I SHPENZIMEVE 1+2+3+4+5)</t>
  </si>
  <si>
    <t>FITIMI apo HUMBJE nga veprimtaria  kryesore(3-6)</t>
  </si>
  <si>
    <t>TE ARDHURTAT DHE SHPENZIMET  FINANCIARE</t>
  </si>
  <si>
    <t>Te ardhurat dhe shpenz financie nga pjesem762-662</t>
  </si>
  <si>
    <t xml:space="preserve">Te ardhurat dhe shpenzimet financiare nga investimet </t>
  </si>
  <si>
    <t>Interesa te paguara dhe diferenca kursi negative</t>
  </si>
  <si>
    <t>Fitimet /Humbje nga kursi I kembimit 769-669</t>
  </si>
  <si>
    <t>Te ardh/shpenz nga shitja e AAM-vlera/kontabe</t>
  </si>
  <si>
    <t>Totali I te ardhuarve dhe shpenzimeve financ</t>
  </si>
  <si>
    <t>REZULTATI</t>
  </si>
  <si>
    <t>FITIM HUMBJE PARA TATIMIT ( 7+/-15)/kontabel</t>
  </si>
  <si>
    <t>Shpnzimet e panjohura</t>
  </si>
  <si>
    <t>FITIMI HUMBJE NETO E VITIT FINANCIARE/</t>
  </si>
  <si>
    <t>K51919009E</t>
  </si>
  <si>
    <t>PASQYRA E FLUKSIT TE PARAVE</t>
  </si>
  <si>
    <t>Pasqyra nr (3)</t>
  </si>
  <si>
    <t>METODA INDIREKTE</t>
  </si>
  <si>
    <t>Ushtrimi I mbyllura</t>
  </si>
  <si>
    <t>Fluksi I Parase nga veprimtaria e shfrytezimit</t>
  </si>
  <si>
    <t>Teprica e burimeve para tatimit</t>
  </si>
  <si>
    <t>Regullime per:</t>
  </si>
  <si>
    <t>Efektet e transaksioneve jomonetare</t>
  </si>
  <si>
    <t>a</t>
  </si>
  <si>
    <t>Amortzimimi</t>
  </si>
  <si>
    <t>Provizionet</t>
  </si>
  <si>
    <t>Ndryshimet ne tepricen e aktiveve qe rrjedhin nga</t>
  </si>
  <si>
    <t>veprimtarite e shfrytezimit</t>
  </si>
  <si>
    <t>Te ardhurat dhe shpenzimet nga veprimtarite investuese</t>
  </si>
  <si>
    <t>ose financiare,</t>
  </si>
  <si>
    <t>Rritje/renia ne tepricen e kerkesave te arketueshme</t>
  </si>
  <si>
    <t>Rritje/renia ne tepricen e inventareve</t>
  </si>
  <si>
    <t>Rritje/renia ne tepricen e detyrimeve per tu paguar</t>
  </si>
  <si>
    <t>Fluksi I Parase nga veprimtarite financiare</t>
  </si>
  <si>
    <t>Blerjet  e aktiveve afatgjata materiale jo materiale</t>
  </si>
  <si>
    <t>Blerje e njesive te kontrolluara dhe pjesemarrjeve</t>
  </si>
  <si>
    <t>Huart e dhena paleve te tjera (pervec institucioneve financiare</t>
  </si>
  <si>
    <t>Shitjet e aktiveve afatgjata materiale jo materiale</t>
  </si>
  <si>
    <t>Paraja neto nga veprimtarite e shfrytezimit</t>
  </si>
  <si>
    <t>Fluksi I Parase nga veprimtaria investuese</t>
  </si>
  <si>
    <t>Arketimin e huarave te dhena</t>
  </si>
  <si>
    <t>Kthimi I harave te marra</t>
  </si>
  <si>
    <t>Pagesat e detyrimeve te qirase financiare</t>
  </si>
  <si>
    <t>Pagesat e Dividenteve</t>
  </si>
  <si>
    <t>TOTALI I PARASE NETO</t>
  </si>
  <si>
    <t>Rritja/renia e mjeteve monetare</t>
  </si>
  <si>
    <t>Mjete monetare ne fillim te periudhes kontabel</t>
  </si>
  <si>
    <t>Mjete monetare ne fund te periudhes kontabel</t>
  </si>
  <si>
    <t>Pasqyra e ndryshimeve   ne Pasurine Neto.</t>
  </si>
  <si>
    <t>(Pasqyra ne 4)</t>
  </si>
  <si>
    <t>PASURIA NETO</t>
  </si>
  <si>
    <t xml:space="preserve">Teprica </t>
  </si>
  <si>
    <t>Totali</t>
  </si>
  <si>
    <t>Shenime</t>
  </si>
  <si>
    <t>e burimev te vitit</t>
  </si>
  <si>
    <t>Burime te tjera</t>
  </si>
  <si>
    <t>Teprica e Burimeve per periudhen kontabel te ushtrimit2013</t>
  </si>
  <si>
    <t>kuota antaresie</t>
  </si>
  <si>
    <t>Sponsorizime  ne ALL</t>
  </si>
  <si>
    <t>Ndryshimet e pasurise neto</t>
  </si>
  <si>
    <t>BILANCI  I FINANCIARE  I USHTRIMIT  2014</t>
  </si>
  <si>
    <t>Pozicioni me 31/12/2014</t>
  </si>
  <si>
    <t>Emertimi dhe Forma ligjore</t>
  </si>
  <si>
    <t>NIPT -i</t>
  </si>
  <si>
    <t>Adresa e Selise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</si>
  <si>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</si>
  <si>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</si>
  <si>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</si>
  <si>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</si>
  <si>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</si>
  <si>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</si>
  <si>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</si>
  <si>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</si>
  <si>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</si>
  <si>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</si>
  <si>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>Nga</t>
  </si>
  <si>
    <t>Deri</t>
  </si>
  <si>
    <t xml:space="preserve">Tirane </t>
  </si>
  <si>
    <t>Obiekti</t>
  </si>
  <si>
    <t>Veprimtari Politike</t>
  </si>
  <si>
    <t>Periudha  Kontabel e Pasqyrave Financiare</t>
  </si>
  <si>
    <t>Data  e  mbylljes se Pasqyrave Financiare</t>
  </si>
  <si>
    <t>Drejtor I Finances</t>
  </si>
  <si>
    <t>I Ngarkuari nga Kryesia</t>
  </si>
  <si>
    <t>Arben Ibroja</t>
  </si>
  <si>
    <t>31.12.2015</t>
  </si>
  <si>
    <t>Pozicioni me 31/12/2015</t>
  </si>
  <si>
    <t xml:space="preserve">                  31.12.2015</t>
  </si>
  <si>
    <t>Mobilime dhe orendi zyre, paisje zyre</t>
  </si>
  <si>
    <t>te ardhura nga shitja e aqt</t>
  </si>
  <si>
    <t xml:space="preserve">Ushtrimi I Mbyllur </t>
  </si>
  <si>
    <t>31.12.2016</t>
  </si>
  <si>
    <t xml:space="preserve">                  31.12.2016</t>
  </si>
  <si>
    <t>Viti   2016</t>
  </si>
  <si>
    <t>Ilir Dervishi</t>
  </si>
  <si>
    <t>01.01.2016-31.12.2016</t>
  </si>
  <si>
    <t>1.01.2016</t>
  </si>
  <si>
    <t>31.03.2016</t>
  </si>
  <si>
    <t>Financime nga buxheti 2016</t>
  </si>
  <si>
    <t>Hdd 1 TB</t>
  </si>
  <si>
    <t>WD Red 3 TB HDD</t>
  </si>
  <si>
    <t>Grandstream DP 714</t>
  </si>
  <si>
    <t>HDD 3 TB</t>
  </si>
  <si>
    <t>Laptop Itel I3</t>
  </si>
  <si>
    <t>HDD 2TB</t>
  </si>
  <si>
    <t xml:space="preserve">Qnap NAS 2 Bay </t>
  </si>
  <si>
    <t>Monitor 19 INCh</t>
  </si>
  <si>
    <t>Computer</t>
  </si>
  <si>
    <t xml:space="preserve">Genius Speaker </t>
  </si>
  <si>
    <t>HP Officejet Pro 8610</t>
  </si>
  <si>
    <t>BILANCI FINANCIAR I USHTRIMIT VITI 2016</t>
  </si>
  <si>
    <t>Pozicioni me 31/12/2016</t>
  </si>
  <si>
    <t xml:space="preserve">Kalimi I teprices se burimeve te vitit ne pasuri neto </t>
  </si>
  <si>
    <t>BILANCI  I FINANCIARE  I USHTRIMIT  2016</t>
  </si>
  <si>
    <t>mbyllur me date 31.12.2016</t>
  </si>
  <si>
    <t>Vlera e mbetur e amortizimit</t>
  </si>
  <si>
    <t>MjeteMotorrike</t>
  </si>
  <si>
    <t>Mobilimedheorendizyre</t>
  </si>
  <si>
    <t>Makineridhelinjateknollogjike</t>
  </si>
  <si>
    <t>Mobilie</t>
  </si>
  <si>
    <t>Paisjekompiuterike</t>
  </si>
  <si>
    <t>paisjekompiuterike</t>
  </si>
  <si>
    <t>Fotokopje MFP 403(3 cope)</t>
  </si>
  <si>
    <t>Fotokopje color MFP 2603 olivetti</t>
  </si>
  <si>
    <t>QnapNas 6 bay</t>
  </si>
  <si>
    <t>Dell Notebook</t>
  </si>
  <si>
    <t>Pershkrimi</t>
  </si>
  <si>
    <t>sasi</t>
  </si>
  <si>
    <t>cmimi per njesi</t>
  </si>
  <si>
    <t>vlera ne fillim 2016</t>
  </si>
  <si>
    <t>norma ammortizim</t>
  </si>
  <si>
    <t>muajt e perdorimit</t>
  </si>
  <si>
    <t>Ammortizim</t>
  </si>
  <si>
    <t>vlera e mbetur fund 2016</t>
  </si>
  <si>
    <t>Vlera ne fillim 2016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</si>
</sst>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2"/>
      <name val="Arial"/>
      <family val="2"/>
    </font>
    <font>
      <sz val="9"/>
      <name val="Arial"/>
      <family val="2"/>
    </font>
    <font>
      <b/>
      <sz val="16"/>
      <name val="Arial Narrow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i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>
      <alignment vertical="top"/>
    </xf>
    <xf numFmtId="0" fontId="18" fillId="0" borderId="0">
      <alignment vertical="top"/>
    </xf>
  </cellStyleXfs>
  <cellXfs count="242">
    <xf numFmtId="0" fontId="0" fillId="0" borderId="0" xfId="0"/>
    <xf numFmtId="3" fontId="0" fillId="0" borderId="0" xfId="0" applyNumberFormat="1"/>
    <xf numFmtId="0" fontId="0" fillId="0" borderId="0" xfId="0" applyBorder="1"/>
    <xf numFmtId="0" fontId="0" fillId="0" borderId="0" xfId="0" applyBorder="1"/>
    <xf numFmtId="3" fontId="2" fillId="0" borderId="0" xfId="0" applyNumberFormat="1" applyFont="1"/>
    <xf numFmtId="0" fontId="0" fillId="0" borderId="16" xfId="0" applyBorder="1"/>
    <xf numFmtId="0" fontId="0" fillId="0" borderId="0" xfId="0" applyBorder="1"/>
    <xf numFmtId="0" fontId="0" fillId="0" borderId="0" xfId="0"/>
    <xf numFmtId="3" fontId="0" fillId="0" borderId="0" xfId="0" applyNumberFormat="1" applyBorder="1"/>
    <xf numFmtId="0" fontId="3" fillId="0" borderId="0" xfId="0" applyFont="1"/>
    <xf numFmtId="0" fontId="6" fillId="0" borderId="0" xfId="0" applyFont="1"/>
    <xf numFmtId="0" fontId="7" fillId="0" borderId="4" xfId="0" applyFont="1" applyBorder="1"/>
    <xf numFmtId="0" fontId="7" fillId="0" borderId="5" xfId="0" applyFont="1" applyBorder="1"/>
    <xf numFmtId="0" fontId="6" fillId="0" borderId="7" xfId="0" applyFont="1" applyBorder="1"/>
    <xf numFmtId="0" fontId="6" fillId="0" borderId="11" xfId="0" applyFont="1" applyBorder="1"/>
    <xf numFmtId="0" fontId="7" fillId="0" borderId="11" xfId="0" applyFont="1" applyBorder="1"/>
    <xf numFmtId="0" fontId="3" fillId="3" borderId="0" xfId="0" applyFont="1" applyFill="1"/>
    <xf numFmtId="0" fontId="6" fillId="3" borderId="0" xfId="0" applyFont="1" applyFill="1"/>
    <xf numFmtId="0" fontId="7" fillId="3" borderId="4" xfId="0" applyFont="1" applyFill="1" applyBorder="1"/>
    <xf numFmtId="0" fontId="7" fillId="3" borderId="7" xfId="0" applyFont="1" applyFill="1" applyBorder="1"/>
    <xf numFmtId="0" fontId="6" fillId="3" borderId="6" xfId="0" applyFont="1" applyFill="1" applyBorder="1"/>
    <xf numFmtId="0" fontId="7" fillId="3" borderId="0" xfId="0" applyFont="1" applyFill="1"/>
    <xf numFmtId="0" fontId="7" fillId="3" borderId="21" xfId="0" applyFont="1" applyFill="1" applyBorder="1"/>
    <xf numFmtId="0" fontId="7" fillId="3" borderId="21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right"/>
    </xf>
    <xf numFmtId="0" fontId="6" fillId="3" borderId="21" xfId="0" applyFont="1" applyFill="1" applyBorder="1"/>
    <xf numFmtId="3" fontId="6" fillId="3" borderId="21" xfId="0" applyNumberFormat="1" applyFont="1" applyFill="1" applyBorder="1" applyAlignment="1">
      <alignment horizontal="right"/>
    </xf>
    <xf numFmtId="3" fontId="7" fillId="3" borderId="21" xfId="0" applyNumberFormat="1" applyFont="1" applyFill="1" applyBorder="1" applyAlignment="1">
      <alignment horizontal="right"/>
    </xf>
    <xf numFmtId="165" fontId="6" fillId="3" borderId="21" xfId="1" applyNumberFormat="1" applyFont="1" applyFill="1" applyBorder="1" applyAlignment="1">
      <alignment horizontal="right"/>
    </xf>
    <xf numFmtId="165" fontId="7" fillId="3" borderId="21" xfId="1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0" fontId="4" fillId="0" borderId="2" xfId="0" applyFont="1" applyBorder="1"/>
    <xf numFmtId="0" fontId="5" fillId="0" borderId="13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13" xfId="0" applyFont="1" applyBorder="1" applyAlignment="1">
      <alignment horizontal="right"/>
    </xf>
    <xf numFmtId="0" fontId="4" fillId="0" borderId="7" xfId="0" applyFont="1" applyBorder="1"/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9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5" fillId="0" borderId="12" xfId="0" applyFont="1" applyBorder="1"/>
    <xf numFmtId="0" fontId="5" fillId="0" borderId="0" xfId="0" applyFont="1"/>
    <xf numFmtId="0" fontId="5" fillId="0" borderId="7" xfId="0" applyFont="1" applyBorder="1"/>
    <xf numFmtId="0" fontId="4" fillId="0" borderId="15" xfId="0" applyFont="1" applyBorder="1"/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0" xfId="0" applyFont="1"/>
    <xf numFmtId="3" fontId="3" fillId="0" borderId="0" xfId="0" applyNumberFormat="1" applyFont="1"/>
    <xf numFmtId="0" fontId="10" fillId="0" borderId="12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3" fontId="10" fillId="0" borderId="7" xfId="0" applyNumberFormat="1" applyFont="1" applyBorder="1" applyAlignment="1">
      <alignment horizontal="right"/>
    </xf>
    <xf numFmtId="0" fontId="12" fillId="0" borderId="0" xfId="0" applyFont="1"/>
    <xf numFmtId="165" fontId="12" fillId="0" borderId="0" xfId="1" applyNumberFormat="1" applyFont="1"/>
    <xf numFmtId="165" fontId="12" fillId="0" borderId="22" xfId="0" applyNumberFormat="1" applyFont="1" applyBorder="1"/>
    <xf numFmtId="3" fontId="12" fillId="0" borderId="22" xfId="0" applyNumberFormat="1" applyFont="1" applyBorder="1"/>
    <xf numFmtId="165" fontId="12" fillId="0" borderId="23" xfId="0" applyNumberFormat="1" applyFont="1" applyBorder="1"/>
    <xf numFmtId="0" fontId="4" fillId="0" borderId="0" xfId="0" applyFont="1"/>
    <xf numFmtId="0" fontId="4" fillId="0" borderId="12" xfId="0" applyFont="1" applyBorder="1" applyAlignment="1">
      <alignment horizontal="center"/>
    </xf>
    <xf numFmtId="0" fontId="5" fillId="0" borderId="11" xfId="0" applyFont="1" applyBorder="1"/>
    <xf numFmtId="0" fontId="6" fillId="2" borderId="1" xfId="0" applyFont="1" applyFill="1" applyBorder="1"/>
    <xf numFmtId="0" fontId="6" fillId="2" borderId="6" xfId="0" applyFont="1" applyFill="1" applyBorder="1"/>
    <xf numFmtId="0" fontId="6" fillId="0" borderId="9" xfId="0" applyFont="1" applyBorder="1"/>
    <xf numFmtId="0" fontId="6" fillId="0" borderId="1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8" xfId="0" applyFont="1" applyBorder="1"/>
    <xf numFmtId="0" fontId="5" fillId="0" borderId="0" xfId="0" applyFont="1" applyAlignment="1">
      <alignment horizontal="left"/>
    </xf>
    <xf numFmtId="0" fontId="5" fillId="3" borderId="1" xfId="0" applyFont="1" applyFill="1" applyBorder="1"/>
    <xf numFmtId="0" fontId="4" fillId="3" borderId="3" xfId="0" applyFont="1" applyFill="1" applyBorder="1"/>
    <xf numFmtId="0" fontId="5" fillId="3" borderId="8" xfId="0" applyFont="1" applyFill="1" applyBorder="1"/>
    <xf numFmtId="0" fontId="5" fillId="3" borderId="8" xfId="0" applyFont="1" applyFill="1" applyBorder="1" applyAlignment="1">
      <alignment horizontal="center"/>
    </xf>
    <xf numFmtId="0" fontId="5" fillId="3" borderId="6" xfId="0" applyFont="1" applyFill="1" applyBorder="1"/>
    <xf numFmtId="0" fontId="6" fillId="3" borderId="25" xfId="0" applyFont="1" applyFill="1" applyBorder="1"/>
    <xf numFmtId="0" fontId="6" fillId="3" borderId="26" xfId="0" applyFont="1" applyFill="1" applyBorder="1"/>
    <xf numFmtId="0" fontId="7" fillId="3" borderId="6" xfId="0" applyFont="1" applyFill="1" applyBorder="1" applyAlignment="1">
      <alignment horizontal="center"/>
    </xf>
    <xf numFmtId="0" fontId="7" fillId="3" borderId="14" xfId="0" applyFont="1" applyFill="1" applyBorder="1"/>
    <xf numFmtId="0" fontId="4" fillId="3" borderId="2" xfId="0" applyFont="1" applyFill="1" applyBorder="1"/>
    <xf numFmtId="165" fontId="5" fillId="3" borderId="8" xfId="1" applyNumberFormat="1" applyFont="1" applyFill="1" applyBorder="1"/>
    <xf numFmtId="0" fontId="5" fillId="0" borderId="0" xfId="0" applyFont="1" applyBorder="1"/>
    <xf numFmtId="0" fontId="10" fillId="0" borderId="0" xfId="0" applyFont="1" applyBorder="1" applyAlignment="1">
      <alignment horizontal="right"/>
    </xf>
    <xf numFmtId="165" fontId="12" fillId="0" borderId="8" xfId="1" applyNumberFormat="1" applyFont="1" applyBorder="1"/>
    <xf numFmtId="3" fontId="10" fillId="0" borderId="12" xfId="0" applyNumberFormat="1" applyFont="1" applyBorder="1" applyAlignment="1">
      <alignment horizontal="right"/>
    </xf>
    <xf numFmtId="165" fontId="12" fillId="0" borderId="14" xfId="1" applyNumberFormat="1" applyFont="1" applyBorder="1"/>
    <xf numFmtId="0" fontId="5" fillId="0" borderId="2" xfId="0" applyFont="1" applyBorder="1"/>
    <xf numFmtId="165" fontId="12" fillId="0" borderId="4" xfId="1" applyNumberFormat="1" applyFont="1" applyBorder="1"/>
    <xf numFmtId="0" fontId="11" fillId="0" borderId="0" xfId="0" applyFont="1"/>
    <xf numFmtId="0" fontId="14" fillId="0" borderId="0" xfId="0" applyFont="1" applyBorder="1"/>
    <xf numFmtId="0" fontId="15" fillId="0" borderId="35" xfId="0" applyFont="1" applyBorder="1"/>
    <xf numFmtId="0" fontId="14" fillId="0" borderId="35" xfId="0" applyFont="1" applyBorder="1" applyAlignment="1">
      <alignment horizontal="right"/>
    </xf>
    <xf numFmtId="0" fontId="14" fillId="0" borderId="35" xfId="0" applyFont="1" applyBorder="1" applyAlignment="1">
      <alignment horizontal="center"/>
    </xf>
    <xf numFmtId="0" fontId="14" fillId="0" borderId="35" xfId="0" applyFont="1" applyBorder="1"/>
    <xf numFmtId="0" fontId="14" fillId="0" borderId="0" xfId="0" applyFont="1"/>
    <xf numFmtId="0" fontId="14" fillId="0" borderId="33" xfId="0" applyFont="1" applyBorder="1" applyAlignment="1">
      <alignment horizontal="right"/>
    </xf>
    <xf numFmtId="0" fontId="14" fillId="0" borderId="33" xfId="0" applyFont="1" applyBorder="1" applyAlignment="1">
      <alignment horizontal="center"/>
    </xf>
    <xf numFmtId="0" fontId="14" fillId="0" borderId="33" xfId="0" applyFont="1" applyBorder="1"/>
    <xf numFmtId="0" fontId="14" fillId="0" borderId="30" xfId="0" applyFont="1" applyBorder="1"/>
    <xf numFmtId="0" fontId="14" fillId="0" borderId="0" xfId="0" applyFont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/>
    <xf numFmtId="0" fontId="13" fillId="0" borderId="0" xfId="0" applyFont="1"/>
    <xf numFmtId="0" fontId="14" fillId="3" borderId="0" xfId="0" applyFont="1" applyFill="1" applyBorder="1"/>
    <xf numFmtId="0" fontId="14" fillId="3" borderId="0" xfId="0" applyNumberFormat="1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1" fillId="0" borderId="1" xfId="0" applyFont="1" applyBorder="1"/>
    <xf numFmtId="0" fontId="11" fillId="0" borderId="3" xfId="0" applyFont="1" applyBorder="1"/>
    <xf numFmtId="0" fontId="11" fillId="0" borderId="13" xfId="0" applyFont="1" applyBorder="1"/>
    <xf numFmtId="0" fontId="14" fillId="0" borderId="6" xfId="0" applyFont="1" applyBorder="1"/>
    <xf numFmtId="0" fontId="14" fillId="0" borderId="12" xfId="0" applyFont="1" applyBorder="1"/>
    <xf numFmtId="0" fontId="11" fillId="0" borderId="6" xfId="0" applyFont="1" applyBorder="1"/>
    <xf numFmtId="0" fontId="11" fillId="0" borderId="12" xfId="0" applyFont="1" applyBorder="1"/>
    <xf numFmtId="0" fontId="13" fillId="0" borderId="6" xfId="0" applyFont="1" applyBorder="1"/>
    <xf numFmtId="0" fontId="11" fillId="0" borderId="9" xfId="0" applyFont="1" applyBorder="1"/>
    <xf numFmtId="0" fontId="11" fillId="0" borderId="11" xfId="0" applyFont="1" applyBorder="1"/>
    <xf numFmtId="0" fontId="11" fillId="0" borderId="15" xfId="0" applyFont="1" applyBorder="1"/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0" fillId="0" borderId="10" xfId="0" applyBorder="1"/>
    <xf numFmtId="0" fontId="0" fillId="0" borderId="15" xfId="0" applyBorder="1"/>
    <xf numFmtId="0" fontId="6" fillId="2" borderId="36" xfId="0" applyFont="1" applyFill="1" applyBorder="1"/>
    <xf numFmtId="3" fontId="7" fillId="4" borderId="21" xfId="0" applyNumberFormat="1" applyFont="1" applyFill="1" applyBorder="1" applyAlignment="1">
      <alignment horizontal="right"/>
    </xf>
    <xf numFmtId="165" fontId="0" fillId="0" borderId="4" xfId="1" applyNumberFormat="1" applyFont="1" applyBorder="1"/>
    <xf numFmtId="165" fontId="0" fillId="0" borderId="10" xfId="1" applyNumberFormat="1" applyFont="1" applyBorder="1"/>
    <xf numFmtId="165" fontId="0" fillId="0" borderId="7" xfId="0" applyNumberFormat="1" applyBorder="1"/>
    <xf numFmtId="0" fontId="4" fillId="0" borderId="8" xfId="0" applyFont="1" applyBorder="1"/>
    <xf numFmtId="165" fontId="0" fillId="0" borderId="25" xfId="1" applyNumberFormat="1" applyFont="1" applyBorder="1"/>
    <xf numFmtId="165" fontId="0" fillId="0" borderId="32" xfId="1" applyNumberFormat="1" applyFont="1" applyBorder="1"/>
    <xf numFmtId="165" fontId="0" fillId="0" borderId="26" xfId="1" applyNumberFormat="1" applyFont="1" applyBorder="1"/>
    <xf numFmtId="165" fontId="0" fillId="0" borderId="0" xfId="0" applyNumberFormat="1"/>
    <xf numFmtId="165" fontId="0" fillId="0" borderId="4" xfId="0" applyNumberFormat="1" applyBorder="1"/>
    <xf numFmtId="165" fontId="0" fillId="0" borderId="7" xfId="1" applyNumberFormat="1" applyFont="1" applyBorder="1"/>
    <xf numFmtId="164" fontId="0" fillId="0" borderId="0" xfId="1" applyFont="1" applyBorder="1"/>
    <xf numFmtId="0" fontId="6" fillId="3" borderId="37" xfId="0" applyFont="1" applyFill="1" applyBorder="1"/>
    <xf numFmtId="3" fontId="6" fillId="3" borderId="37" xfId="0" applyNumberFormat="1" applyFont="1" applyFill="1" applyBorder="1" applyAlignment="1">
      <alignment horizontal="right"/>
    </xf>
    <xf numFmtId="9" fontId="0" fillId="0" borderId="0" xfId="0" applyNumberFormat="1"/>
    <xf numFmtId="164" fontId="0" fillId="0" borderId="0" xfId="1" applyFont="1"/>
    <xf numFmtId="0" fontId="0" fillId="0" borderId="0" xfId="0"/>
    <xf numFmtId="0" fontId="0" fillId="0" borderId="21" xfId="0" applyBorder="1"/>
    <xf numFmtId="164" fontId="0" fillId="0" borderId="21" xfId="1" applyFont="1" applyBorder="1"/>
    <xf numFmtId="164" fontId="0" fillId="0" borderId="0" xfId="0" applyNumberFormat="1"/>
    <xf numFmtId="164" fontId="0" fillId="0" borderId="0" xfId="0" applyNumberFormat="1" applyBorder="1"/>
    <xf numFmtId="0" fontId="4" fillId="3" borderId="8" xfId="0" applyFont="1" applyFill="1" applyBorder="1"/>
    <xf numFmtId="0" fontId="14" fillId="0" borderId="0" xfId="0" applyFont="1" applyBorder="1" applyAlignment="1">
      <alignment horizontal="center"/>
    </xf>
    <xf numFmtId="165" fontId="0" fillId="0" borderId="0" xfId="0" applyNumberFormat="1" applyBorder="1"/>
    <xf numFmtId="0" fontId="7" fillId="0" borderId="8" xfId="0" applyFont="1" applyBorder="1"/>
    <xf numFmtId="165" fontId="0" fillId="0" borderId="20" xfId="1" applyNumberFormat="1" applyFont="1" applyBorder="1"/>
    <xf numFmtId="165" fontId="0" fillId="0" borderId="22" xfId="1" applyNumberFormat="1" applyFont="1" applyBorder="1"/>
    <xf numFmtId="165" fontId="0" fillId="0" borderId="23" xfId="1" applyNumberFormat="1" applyFont="1" applyBorder="1"/>
    <xf numFmtId="0" fontId="4" fillId="3" borderId="4" xfId="0" applyFont="1" applyFill="1" applyBorder="1"/>
    <xf numFmtId="165" fontId="4" fillId="3" borderId="4" xfId="1" applyNumberFormat="1" applyFont="1" applyFill="1" applyBorder="1"/>
    <xf numFmtId="165" fontId="4" fillId="3" borderId="4" xfId="1" applyNumberFormat="1" applyFont="1" applyFill="1" applyBorder="1" applyAlignment="1">
      <alignment horizontal="right"/>
    </xf>
    <xf numFmtId="165" fontId="1" fillId="0" borderId="4" xfId="1" applyNumberFormat="1" applyFont="1" applyBorder="1"/>
    <xf numFmtId="165" fontId="4" fillId="3" borderId="7" xfId="1" applyNumberFormat="1" applyFont="1" applyFill="1" applyBorder="1" applyAlignment="1">
      <alignment horizontal="right"/>
    </xf>
    <xf numFmtId="165" fontId="4" fillId="3" borderId="38" xfId="1" applyNumberFormat="1" applyFont="1" applyFill="1" applyBorder="1" applyAlignment="1">
      <alignment horizontal="right"/>
    </xf>
    <xf numFmtId="165" fontId="5" fillId="3" borderId="4" xfId="1" applyNumberFormat="1" applyFont="1" applyFill="1" applyBorder="1" applyAlignment="1">
      <alignment horizontal="right"/>
    </xf>
    <xf numFmtId="165" fontId="5" fillId="3" borderId="38" xfId="1" applyNumberFormat="1" applyFont="1" applyFill="1" applyBorder="1" applyAlignment="1">
      <alignment horizontal="right"/>
    </xf>
    <xf numFmtId="165" fontId="5" fillId="3" borderId="4" xfId="1" applyNumberFormat="1" applyFont="1" applyFill="1" applyBorder="1"/>
    <xf numFmtId="165" fontId="5" fillId="3" borderId="7" xfId="1" applyNumberFormat="1" applyFont="1" applyFill="1" applyBorder="1" applyAlignment="1">
      <alignment horizontal="right"/>
    </xf>
    <xf numFmtId="0" fontId="0" fillId="0" borderId="0" xfId="0" applyAlignment="1">
      <alignment vertical="center" wrapText="1"/>
    </xf>
    <xf numFmtId="0" fontId="19" fillId="0" borderId="10" xfId="0" applyFont="1" applyBorder="1" applyAlignment="1">
      <alignment vertical="center"/>
    </xf>
    <xf numFmtId="3" fontId="19" fillId="0" borderId="11" xfId="0" applyNumberFormat="1" applyFont="1" applyBorder="1" applyAlignment="1">
      <alignment horizontal="right" vertical="center"/>
    </xf>
    <xf numFmtId="3" fontId="19" fillId="0" borderId="10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3" fontId="19" fillId="0" borderId="10" xfId="0" applyNumberFormat="1" applyFont="1" applyFill="1" applyBorder="1" applyAlignment="1">
      <alignment horizontal="right" vertical="center"/>
    </xf>
    <xf numFmtId="0" fontId="21" fillId="0" borderId="25" xfId="0" applyFont="1" applyBorder="1"/>
    <xf numFmtId="0" fontId="21" fillId="0" borderId="32" xfId="0" applyFont="1" applyBorder="1"/>
    <xf numFmtId="0" fontId="21" fillId="0" borderId="26" xfId="0" applyFont="1" applyBorder="1"/>
    <xf numFmtId="3" fontId="19" fillId="0" borderId="4" xfId="0" applyNumberFormat="1" applyFont="1" applyFill="1" applyBorder="1" applyAlignment="1">
      <alignment horizontal="right" vertical="center"/>
    </xf>
    <xf numFmtId="164" fontId="21" fillId="0" borderId="4" xfId="1" applyFont="1" applyBorder="1"/>
    <xf numFmtId="0" fontId="20" fillId="0" borderId="4" xfId="0" applyFont="1" applyBorder="1" applyAlignment="1">
      <alignment vertical="center"/>
    </xf>
    <xf numFmtId="164" fontId="22" fillId="0" borderId="0" xfId="1" applyFont="1"/>
    <xf numFmtId="0" fontId="13" fillId="0" borderId="9" xfId="0" applyFont="1" applyBorder="1"/>
    <xf numFmtId="0" fontId="14" fillId="0" borderId="11" xfId="0" applyFont="1" applyBorder="1"/>
    <xf numFmtId="0" fontId="13" fillId="0" borderId="11" xfId="0" applyFont="1" applyBorder="1"/>
    <xf numFmtId="0" fontId="16" fillId="0" borderId="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8" xfId="0" applyFont="1" applyFill="1" applyBorder="1"/>
    <xf numFmtId="0" fontId="5" fillId="3" borderId="5" xfId="0" applyFont="1" applyFill="1" applyBorder="1"/>
    <xf numFmtId="0" fontId="5" fillId="3" borderId="16" xfId="0" applyFont="1" applyFill="1" applyBorder="1" applyAlignment="1">
      <alignment horizontal="right"/>
    </xf>
    <xf numFmtId="0" fontId="5" fillId="3" borderId="12" xfId="0" applyFont="1" applyFill="1" applyBorder="1" applyAlignment="1">
      <alignment horizontal="right"/>
    </xf>
    <xf numFmtId="0" fontId="4" fillId="3" borderId="6" xfId="0" applyFont="1" applyFill="1" applyBorder="1"/>
    <xf numFmtId="0" fontId="4" fillId="3" borderId="0" xfId="0" applyFont="1" applyFill="1" applyBorder="1"/>
    <xf numFmtId="0" fontId="5" fillId="3" borderId="17" xfId="0" applyFont="1" applyFill="1" applyBorder="1" applyAlignment="1">
      <alignment horizontal="right"/>
    </xf>
    <xf numFmtId="0" fontId="5" fillId="3" borderId="15" xfId="0" applyFont="1" applyFill="1" applyBorder="1" applyAlignment="1">
      <alignment horizontal="right"/>
    </xf>
    <xf numFmtId="0" fontId="4" fillId="3" borderId="9" xfId="0" applyFont="1" applyFill="1" applyBorder="1"/>
    <xf numFmtId="0" fontId="4" fillId="3" borderId="11" xfId="0" applyFont="1" applyFill="1" applyBorder="1"/>
    <xf numFmtId="0" fontId="4" fillId="3" borderId="8" xfId="0" applyFont="1" applyFill="1" applyBorder="1"/>
    <xf numFmtId="0" fontId="4" fillId="3" borderId="5" xfId="0" applyFont="1" applyFill="1" applyBorder="1"/>
    <xf numFmtId="0" fontId="5" fillId="3" borderId="19" xfId="0" applyFont="1" applyFill="1" applyBorder="1" applyAlignment="1">
      <alignment horizontal="right"/>
    </xf>
    <xf numFmtId="0" fontId="5" fillId="3" borderId="13" xfId="0" applyFont="1" applyFill="1" applyBorder="1" applyAlignment="1">
      <alignment horizontal="right"/>
    </xf>
    <xf numFmtId="0" fontId="4" fillId="3" borderId="1" xfId="0" applyFont="1" applyFill="1" applyBorder="1"/>
    <xf numFmtId="0" fontId="4" fillId="3" borderId="3" xfId="0" applyFont="1" applyFill="1" applyBorder="1"/>
    <xf numFmtId="0" fontId="4" fillId="3" borderId="18" xfId="0" applyFont="1" applyFill="1" applyBorder="1"/>
    <xf numFmtId="0" fontId="4" fillId="3" borderId="14" xfId="0" applyFont="1" applyFill="1" applyBorder="1"/>
    <xf numFmtId="0" fontId="4" fillId="3" borderId="13" xfId="0" applyFont="1" applyFill="1" applyBorder="1"/>
    <xf numFmtId="0" fontId="4" fillId="3" borderId="27" xfId="0" applyFont="1" applyFill="1" applyBorder="1"/>
    <xf numFmtId="0" fontId="4" fillId="3" borderId="29" xfId="0" applyFont="1" applyFill="1" applyBorder="1"/>
    <xf numFmtId="0" fontId="4" fillId="3" borderId="15" xfId="0" applyFont="1" applyFill="1" applyBorder="1"/>
    <xf numFmtId="0" fontId="4" fillId="3" borderId="28" xfId="0" applyFont="1" applyFill="1" applyBorder="1"/>
    <xf numFmtId="0" fontId="4" fillId="3" borderId="31" xfId="0" applyFont="1" applyFill="1" applyBorder="1"/>
    <xf numFmtId="0" fontId="5" fillId="3" borderId="1" xfId="0" applyFont="1" applyFill="1" applyBorder="1"/>
    <xf numFmtId="0" fontId="5" fillId="3" borderId="3" xfId="0" applyFont="1" applyFill="1" applyBorder="1"/>
    <xf numFmtId="0" fontId="5" fillId="3" borderId="18" xfId="0" applyFont="1" applyFill="1" applyBorder="1" applyAlignment="1">
      <alignment horizontal="right"/>
    </xf>
    <xf numFmtId="0" fontId="5" fillId="3" borderId="14" xfId="0" applyFont="1" applyFill="1" applyBorder="1" applyAlignment="1">
      <alignment horizontal="right"/>
    </xf>
    <xf numFmtId="0" fontId="5" fillId="3" borderId="18" xfId="0" applyFont="1" applyFill="1" applyBorder="1"/>
    <xf numFmtId="0" fontId="5" fillId="3" borderId="14" xfId="0" applyFont="1" applyFill="1" applyBorder="1"/>
    <xf numFmtId="0" fontId="4" fillId="3" borderId="16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19" fillId="0" borderId="2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</cellXfs>
  <cellStyles count="5">
    <cellStyle name="Comma" xfId="1" builtinId="3"/>
    <cellStyle name="Comma 2" xfId="2"/>
    <cellStyle name="Normal" xfId="0" builtinId="0"/>
    <cellStyle name="Normal 2" xfId="3"/>
    <cellStyle name="Style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8"/>
  <sheetViews>
    <sheetView view="pageBreakPreview" zoomScale="60" zoomScaleNormal="100" workbookViewId="0">
      <selection activeCell="Z37" sqref="Z37"/>
    </sheetView>
  </sheetViews>
  <sheetFormatPr defaultRowHeight="12.75"/>
  <cols>
    <col min="1" max="1" width="16.140625" style="92" customWidth="1"/>
    <col min="2" max="2" width="9.140625" style="92"/>
    <col min="3" max="3" width="38.140625" style="92" bestFit="1" customWidth="1"/>
    <col min="4" max="4" width="9.28515625" style="92" customWidth="1"/>
    <col min="5" max="5" width="11.42578125" style="92" customWidth="1"/>
    <col min="6" max="6" width="12.85546875" style="92" customWidth="1"/>
    <col min="7" max="7" width="5.42578125" style="92" customWidth="1"/>
    <col min="8" max="9" width="9.140625" style="92"/>
    <col min="10" max="10" width="3.140625" style="92" customWidth="1"/>
    <col min="11" max="11" width="9.140625" style="92"/>
    <col min="12" max="12" width="1.85546875" style="92" customWidth="1"/>
    <col min="13" max="256" width="9.140625" style="92"/>
    <col min="257" max="257" width="16.140625" style="92" customWidth="1"/>
    <col min="258" max="259" width="9.140625" style="92"/>
    <col min="260" max="260" width="9.28515625" style="92" customWidth="1"/>
    <col min="261" max="261" width="11.42578125" style="92" customWidth="1"/>
    <col min="262" max="262" width="12.85546875" style="92" customWidth="1"/>
    <col min="263" max="263" width="5.42578125" style="92" customWidth="1"/>
    <col min="264" max="265" width="9.140625" style="92"/>
    <col min="266" max="266" width="3.140625" style="92" customWidth="1"/>
    <col min="267" max="267" width="9.140625" style="92"/>
    <col min="268" max="268" width="1.85546875" style="92" customWidth="1"/>
    <col min="269" max="512" width="9.140625" style="92"/>
    <col min="513" max="513" width="16.140625" style="92" customWidth="1"/>
    <col min="514" max="515" width="9.140625" style="92"/>
    <col min="516" max="516" width="9.28515625" style="92" customWidth="1"/>
    <col min="517" max="517" width="11.42578125" style="92" customWidth="1"/>
    <col min="518" max="518" width="12.85546875" style="92" customWidth="1"/>
    <col min="519" max="519" width="5.42578125" style="92" customWidth="1"/>
    <col min="520" max="521" width="9.140625" style="92"/>
    <col min="522" max="522" width="3.140625" style="92" customWidth="1"/>
    <col min="523" max="523" width="9.140625" style="92"/>
    <col min="524" max="524" width="1.85546875" style="92" customWidth="1"/>
    <col min="525" max="768" width="9.140625" style="92"/>
    <col min="769" max="769" width="16.140625" style="92" customWidth="1"/>
    <col min="770" max="771" width="9.140625" style="92"/>
    <col min="772" max="772" width="9.28515625" style="92" customWidth="1"/>
    <col min="773" max="773" width="11.42578125" style="92" customWidth="1"/>
    <col min="774" max="774" width="12.85546875" style="92" customWidth="1"/>
    <col min="775" max="775" width="5.42578125" style="92" customWidth="1"/>
    <col min="776" max="777" width="9.140625" style="92"/>
    <col min="778" max="778" width="3.140625" style="92" customWidth="1"/>
    <col min="779" max="779" width="9.140625" style="92"/>
    <col min="780" max="780" width="1.85546875" style="92" customWidth="1"/>
    <col min="781" max="1024" width="9.140625" style="92"/>
    <col min="1025" max="1025" width="16.140625" style="92" customWidth="1"/>
    <col min="1026" max="1027" width="9.140625" style="92"/>
    <col min="1028" max="1028" width="9.28515625" style="92" customWidth="1"/>
    <col min="1029" max="1029" width="11.42578125" style="92" customWidth="1"/>
    <col min="1030" max="1030" width="12.85546875" style="92" customWidth="1"/>
    <col min="1031" max="1031" width="5.42578125" style="92" customWidth="1"/>
    <col min="1032" max="1033" width="9.140625" style="92"/>
    <col min="1034" max="1034" width="3.140625" style="92" customWidth="1"/>
    <col min="1035" max="1035" width="9.140625" style="92"/>
    <col min="1036" max="1036" width="1.85546875" style="92" customWidth="1"/>
    <col min="1037" max="1280" width="9.140625" style="92"/>
    <col min="1281" max="1281" width="16.140625" style="92" customWidth="1"/>
    <col min="1282" max="1283" width="9.140625" style="92"/>
    <col min="1284" max="1284" width="9.28515625" style="92" customWidth="1"/>
    <col min="1285" max="1285" width="11.42578125" style="92" customWidth="1"/>
    <col min="1286" max="1286" width="12.85546875" style="92" customWidth="1"/>
    <col min="1287" max="1287" width="5.42578125" style="92" customWidth="1"/>
    <col min="1288" max="1289" width="9.140625" style="92"/>
    <col min="1290" max="1290" width="3.140625" style="92" customWidth="1"/>
    <col min="1291" max="1291" width="9.140625" style="92"/>
    <col min="1292" max="1292" width="1.85546875" style="92" customWidth="1"/>
    <col min="1293" max="1536" width="9.140625" style="92"/>
    <col min="1537" max="1537" width="16.140625" style="92" customWidth="1"/>
    <col min="1538" max="1539" width="9.140625" style="92"/>
    <col min="1540" max="1540" width="9.28515625" style="92" customWidth="1"/>
    <col min="1541" max="1541" width="11.42578125" style="92" customWidth="1"/>
    <col min="1542" max="1542" width="12.85546875" style="92" customWidth="1"/>
    <col min="1543" max="1543" width="5.42578125" style="92" customWidth="1"/>
    <col min="1544" max="1545" width="9.140625" style="92"/>
    <col min="1546" max="1546" width="3.140625" style="92" customWidth="1"/>
    <col min="1547" max="1547" width="9.140625" style="92"/>
    <col min="1548" max="1548" width="1.85546875" style="92" customWidth="1"/>
    <col min="1549" max="1792" width="9.140625" style="92"/>
    <col min="1793" max="1793" width="16.140625" style="92" customWidth="1"/>
    <col min="1794" max="1795" width="9.140625" style="92"/>
    <col min="1796" max="1796" width="9.28515625" style="92" customWidth="1"/>
    <col min="1797" max="1797" width="11.42578125" style="92" customWidth="1"/>
    <col min="1798" max="1798" width="12.85546875" style="92" customWidth="1"/>
    <col min="1799" max="1799" width="5.42578125" style="92" customWidth="1"/>
    <col min="1800" max="1801" width="9.140625" style="92"/>
    <col min="1802" max="1802" width="3.140625" style="92" customWidth="1"/>
    <col min="1803" max="1803" width="9.140625" style="92"/>
    <col min="1804" max="1804" width="1.85546875" style="92" customWidth="1"/>
    <col min="1805" max="2048" width="9.140625" style="92"/>
    <col min="2049" max="2049" width="16.140625" style="92" customWidth="1"/>
    <col min="2050" max="2051" width="9.140625" style="92"/>
    <col min="2052" max="2052" width="9.28515625" style="92" customWidth="1"/>
    <col min="2053" max="2053" width="11.42578125" style="92" customWidth="1"/>
    <col min="2054" max="2054" width="12.85546875" style="92" customWidth="1"/>
    <col min="2055" max="2055" width="5.42578125" style="92" customWidth="1"/>
    <col min="2056" max="2057" width="9.140625" style="92"/>
    <col min="2058" max="2058" width="3.140625" style="92" customWidth="1"/>
    <col min="2059" max="2059" width="9.140625" style="92"/>
    <col min="2060" max="2060" width="1.85546875" style="92" customWidth="1"/>
    <col min="2061" max="2304" width="9.140625" style="92"/>
    <col min="2305" max="2305" width="16.140625" style="92" customWidth="1"/>
    <col min="2306" max="2307" width="9.140625" style="92"/>
    <col min="2308" max="2308" width="9.28515625" style="92" customWidth="1"/>
    <col min="2309" max="2309" width="11.42578125" style="92" customWidth="1"/>
    <col min="2310" max="2310" width="12.85546875" style="92" customWidth="1"/>
    <col min="2311" max="2311" width="5.42578125" style="92" customWidth="1"/>
    <col min="2312" max="2313" width="9.140625" style="92"/>
    <col min="2314" max="2314" width="3.140625" style="92" customWidth="1"/>
    <col min="2315" max="2315" width="9.140625" style="92"/>
    <col min="2316" max="2316" width="1.85546875" style="92" customWidth="1"/>
    <col min="2317" max="2560" width="9.140625" style="92"/>
    <col min="2561" max="2561" width="16.140625" style="92" customWidth="1"/>
    <col min="2562" max="2563" width="9.140625" style="92"/>
    <col min="2564" max="2564" width="9.28515625" style="92" customWidth="1"/>
    <col min="2565" max="2565" width="11.42578125" style="92" customWidth="1"/>
    <col min="2566" max="2566" width="12.85546875" style="92" customWidth="1"/>
    <col min="2567" max="2567" width="5.42578125" style="92" customWidth="1"/>
    <col min="2568" max="2569" width="9.140625" style="92"/>
    <col min="2570" max="2570" width="3.140625" style="92" customWidth="1"/>
    <col min="2571" max="2571" width="9.140625" style="92"/>
    <col min="2572" max="2572" width="1.85546875" style="92" customWidth="1"/>
    <col min="2573" max="2816" width="9.140625" style="92"/>
    <col min="2817" max="2817" width="16.140625" style="92" customWidth="1"/>
    <col min="2818" max="2819" width="9.140625" style="92"/>
    <col min="2820" max="2820" width="9.28515625" style="92" customWidth="1"/>
    <col min="2821" max="2821" width="11.42578125" style="92" customWidth="1"/>
    <col min="2822" max="2822" width="12.85546875" style="92" customWidth="1"/>
    <col min="2823" max="2823" width="5.42578125" style="92" customWidth="1"/>
    <col min="2824" max="2825" width="9.140625" style="92"/>
    <col min="2826" max="2826" width="3.140625" style="92" customWidth="1"/>
    <col min="2827" max="2827" width="9.140625" style="92"/>
    <col min="2828" max="2828" width="1.85546875" style="92" customWidth="1"/>
    <col min="2829" max="3072" width="9.140625" style="92"/>
    <col min="3073" max="3073" width="16.140625" style="92" customWidth="1"/>
    <col min="3074" max="3075" width="9.140625" style="92"/>
    <col min="3076" max="3076" width="9.28515625" style="92" customWidth="1"/>
    <col min="3077" max="3077" width="11.42578125" style="92" customWidth="1"/>
    <col min="3078" max="3078" width="12.85546875" style="92" customWidth="1"/>
    <col min="3079" max="3079" width="5.42578125" style="92" customWidth="1"/>
    <col min="3080" max="3081" width="9.140625" style="92"/>
    <col min="3082" max="3082" width="3.140625" style="92" customWidth="1"/>
    <col min="3083" max="3083" width="9.140625" style="92"/>
    <col min="3084" max="3084" width="1.85546875" style="92" customWidth="1"/>
    <col min="3085" max="3328" width="9.140625" style="92"/>
    <col min="3329" max="3329" width="16.140625" style="92" customWidth="1"/>
    <col min="3330" max="3331" width="9.140625" style="92"/>
    <col min="3332" max="3332" width="9.28515625" style="92" customWidth="1"/>
    <col min="3333" max="3333" width="11.42578125" style="92" customWidth="1"/>
    <col min="3334" max="3334" width="12.85546875" style="92" customWidth="1"/>
    <col min="3335" max="3335" width="5.42578125" style="92" customWidth="1"/>
    <col min="3336" max="3337" width="9.140625" style="92"/>
    <col min="3338" max="3338" width="3.140625" style="92" customWidth="1"/>
    <col min="3339" max="3339" width="9.140625" style="92"/>
    <col min="3340" max="3340" width="1.85546875" style="92" customWidth="1"/>
    <col min="3341" max="3584" width="9.140625" style="92"/>
    <col min="3585" max="3585" width="16.140625" style="92" customWidth="1"/>
    <col min="3586" max="3587" width="9.140625" style="92"/>
    <col min="3588" max="3588" width="9.28515625" style="92" customWidth="1"/>
    <col min="3589" max="3589" width="11.42578125" style="92" customWidth="1"/>
    <col min="3590" max="3590" width="12.85546875" style="92" customWidth="1"/>
    <col min="3591" max="3591" width="5.42578125" style="92" customWidth="1"/>
    <col min="3592" max="3593" width="9.140625" style="92"/>
    <col min="3594" max="3594" width="3.140625" style="92" customWidth="1"/>
    <col min="3595" max="3595" width="9.140625" style="92"/>
    <col min="3596" max="3596" width="1.85546875" style="92" customWidth="1"/>
    <col min="3597" max="3840" width="9.140625" style="92"/>
    <col min="3841" max="3841" width="16.140625" style="92" customWidth="1"/>
    <col min="3842" max="3843" width="9.140625" style="92"/>
    <col min="3844" max="3844" width="9.28515625" style="92" customWidth="1"/>
    <col min="3845" max="3845" width="11.42578125" style="92" customWidth="1"/>
    <col min="3846" max="3846" width="12.85546875" style="92" customWidth="1"/>
    <col min="3847" max="3847" width="5.42578125" style="92" customWidth="1"/>
    <col min="3848" max="3849" width="9.140625" style="92"/>
    <col min="3850" max="3850" width="3.140625" style="92" customWidth="1"/>
    <col min="3851" max="3851" width="9.140625" style="92"/>
    <col min="3852" max="3852" width="1.85546875" style="92" customWidth="1"/>
    <col min="3853" max="4096" width="9.140625" style="92"/>
    <col min="4097" max="4097" width="16.140625" style="92" customWidth="1"/>
    <col min="4098" max="4099" width="9.140625" style="92"/>
    <col min="4100" max="4100" width="9.28515625" style="92" customWidth="1"/>
    <col min="4101" max="4101" width="11.42578125" style="92" customWidth="1"/>
    <col min="4102" max="4102" width="12.85546875" style="92" customWidth="1"/>
    <col min="4103" max="4103" width="5.42578125" style="92" customWidth="1"/>
    <col min="4104" max="4105" width="9.140625" style="92"/>
    <col min="4106" max="4106" width="3.140625" style="92" customWidth="1"/>
    <col min="4107" max="4107" width="9.140625" style="92"/>
    <col min="4108" max="4108" width="1.85546875" style="92" customWidth="1"/>
    <col min="4109" max="4352" width="9.140625" style="92"/>
    <col min="4353" max="4353" width="16.140625" style="92" customWidth="1"/>
    <col min="4354" max="4355" width="9.140625" style="92"/>
    <col min="4356" max="4356" width="9.28515625" style="92" customWidth="1"/>
    <col min="4357" max="4357" width="11.42578125" style="92" customWidth="1"/>
    <col min="4358" max="4358" width="12.85546875" style="92" customWidth="1"/>
    <col min="4359" max="4359" width="5.42578125" style="92" customWidth="1"/>
    <col min="4360" max="4361" width="9.140625" style="92"/>
    <col min="4362" max="4362" width="3.140625" style="92" customWidth="1"/>
    <col min="4363" max="4363" width="9.140625" style="92"/>
    <col min="4364" max="4364" width="1.85546875" style="92" customWidth="1"/>
    <col min="4365" max="4608" width="9.140625" style="92"/>
    <col min="4609" max="4609" width="16.140625" style="92" customWidth="1"/>
    <col min="4610" max="4611" width="9.140625" style="92"/>
    <col min="4612" max="4612" width="9.28515625" style="92" customWidth="1"/>
    <col min="4613" max="4613" width="11.42578125" style="92" customWidth="1"/>
    <col min="4614" max="4614" width="12.85546875" style="92" customWidth="1"/>
    <col min="4615" max="4615" width="5.42578125" style="92" customWidth="1"/>
    <col min="4616" max="4617" width="9.140625" style="92"/>
    <col min="4618" max="4618" width="3.140625" style="92" customWidth="1"/>
    <col min="4619" max="4619" width="9.140625" style="92"/>
    <col min="4620" max="4620" width="1.85546875" style="92" customWidth="1"/>
    <col min="4621" max="4864" width="9.140625" style="92"/>
    <col min="4865" max="4865" width="16.140625" style="92" customWidth="1"/>
    <col min="4866" max="4867" width="9.140625" style="92"/>
    <col min="4868" max="4868" width="9.28515625" style="92" customWidth="1"/>
    <col min="4869" max="4869" width="11.42578125" style="92" customWidth="1"/>
    <col min="4870" max="4870" width="12.85546875" style="92" customWidth="1"/>
    <col min="4871" max="4871" width="5.42578125" style="92" customWidth="1"/>
    <col min="4872" max="4873" width="9.140625" style="92"/>
    <col min="4874" max="4874" width="3.140625" style="92" customWidth="1"/>
    <col min="4875" max="4875" width="9.140625" style="92"/>
    <col min="4876" max="4876" width="1.85546875" style="92" customWidth="1"/>
    <col min="4877" max="5120" width="9.140625" style="92"/>
    <col min="5121" max="5121" width="16.140625" style="92" customWidth="1"/>
    <col min="5122" max="5123" width="9.140625" style="92"/>
    <col min="5124" max="5124" width="9.28515625" style="92" customWidth="1"/>
    <col min="5125" max="5125" width="11.42578125" style="92" customWidth="1"/>
    <col min="5126" max="5126" width="12.85546875" style="92" customWidth="1"/>
    <col min="5127" max="5127" width="5.42578125" style="92" customWidth="1"/>
    <col min="5128" max="5129" width="9.140625" style="92"/>
    <col min="5130" max="5130" width="3.140625" style="92" customWidth="1"/>
    <col min="5131" max="5131" width="9.140625" style="92"/>
    <col min="5132" max="5132" width="1.85546875" style="92" customWidth="1"/>
    <col min="5133" max="5376" width="9.140625" style="92"/>
    <col min="5377" max="5377" width="16.140625" style="92" customWidth="1"/>
    <col min="5378" max="5379" width="9.140625" style="92"/>
    <col min="5380" max="5380" width="9.28515625" style="92" customWidth="1"/>
    <col min="5381" max="5381" width="11.42578125" style="92" customWidth="1"/>
    <col min="5382" max="5382" width="12.85546875" style="92" customWidth="1"/>
    <col min="5383" max="5383" width="5.42578125" style="92" customWidth="1"/>
    <col min="5384" max="5385" width="9.140625" style="92"/>
    <col min="5386" max="5386" width="3.140625" style="92" customWidth="1"/>
    <col min="5387" max="5387" width="9.140625" style="92"/>
    <col min="5388" max="5388" width="1.85546875" style="92" customWidth="1"/>
    <col min="5389" max="5632" width="9.140625" style="92"/>
    <col min="5633" max="5633" width="16.140625" style="92" customWidth="1"/>
    <col min="5634" max="5635" width="9.140625" style="92"/>
    <col min="5636" max="5636" width="9.28515625" style="92" customWidth="1"/>
    <col min="5637" max="5637" width="11.42578125" style="92" customWidth="1"/>
    <col min="5638" max="5638" width="12.85546875" style="92" customWidth="1"/>
    <col min="5639" max="5639" width="5.42578125" style="92" customWidth="1"/>
    <col min="5640" max="5641" width="9.140625" style="92"/>
    <col min="5642" max="5642" width="3.140625" style="92" customWidth="1"/>
    <col min="5643" max="5643" width="9.140625" style="92"/>
    <col min="5644" max="5644" width="1.85546875" style="92" customWidth="1"/>
    <col min="5645" max="5888" width="9.140625" style="92"/>
    <col min="5889" max="5889" width="16.140625" style="92" customWidth="1"/>
    <col min="5890" max="5891" width="9.140625" style="92"/>
    <col min="5892" max="5892" width="9.28515625" style="92" customWidth="1"/>
    <col min="5893" max="5893" width="11.42578125" style="92" customWidth="1"/>
    <col min="5894" max="5894" width="12.85546875" style="92" customWidth="1"/>
    <col min="5895" max="5895" width="5.42578125" style="92" customWidth="1"/>
    <col min="5896" max="5897" width="9.140625" style="92"/>
    <col min="5898" max="5898" width="3.140625" style="92" customWidth="1"/>
    <col min="5899" max="5899" width="9.140625" style="92"/>
    <col min="5900" max="5900" width="1.85546875" style="92" customWidth="1"/>
    <col min="5901" max="6144" width="9.140625" style="92"/>
    <col min="6145" max="6145" width="16.140625" style="92" customWidth="1"/>
    <col min="6146" max="6147" width="9.140625" style="92"/>
    <col min="6148" max="6148" width="9.28515625" style="92" customWidth="1"/>
    <col min="6149" max="6149" width="11.42578125" style="92" customWidth="1"/>
    <col min="6150" max="6150" width="12.85546875" style="92" customWidth="1"/>
    <col min="6151" max="6151" width="5.42578125" style="92" customWidth="1"/>
    <col min="6152" max="6153" width="9.140625" style="92"/>
    <col min="6154" max="6154" width="3.140625" style="92" customWidth="1"/>
    <col min="6155" max="6155" width="9.140625" style="92"/>
    <col min="6156" max="6156" width="1.85546875" style="92" customWidth="1"/>
    <col min="6157" max="6400" width="9.140625" style="92"/>
    <col min="6401" max="6401" width="16.140625" style="92" customWidth="1"/>
    <col min="6402" max="6403" width="9.140625" style="92"/>
    <col min="6404" max="6404" width="9.28515625" style="92" customWidth="1"/>
    <col min="6405" max="6405" width="11.42578125" style="92" customWidth="1"/>
    <col min="6406" max="6406" width="12.85546875" style="92" customWidth="1"/>
    <col min="6407" max="6407" width="5.42578125" style="92" customWidth="1"/>
    <col min="6408" max="6409" width="9.140625" style="92"/>
    <col min="6410" max="6410" width="3.140625" style="92" customWidth="1"/>
    <col min="6411" max="6411" width="9.140625" style="92"/>
    <col min="6412" max="6412" width="1.85546875" style="92" customWidth="1"/>
    <col min="6413" max="6656" width="9.140625" style="92"/>
    <col min="6657" max="6657" width="16.140625" style="92" customWidth="1"/>
    <col min="6658" max="6659" width="9.140625" style="92"/>
    <col min="6660" max="6660" width="9.28515625" style="92" customWidth="1"/>
    <col min="6661" max="6661" width="11.42578125" style="92" customWidth="1"/>
    <col min="6662" max="6662" width="12.85546875" style="92" customWidth="1"/>
    <col min="6663" max="6663" width="5.42578125" style="92" customWidth="1"/>
    <col min="6664" max="6665" width="9.140625" style="92"/>
    <col min="6666" max="6666" width="3.140625" style="92" customWidth="1"/>
    <col min="6667" max="6667" width="9.140625" style="92"/>
    <col min="6668" max="6668" width="1.85546875" style="92" customWidth="1"/>
    <col min="6669" max="6912" width="9.140625" style="92"/>
    <col min="6913" max="6913" width="16.140625" style="92" customWidth="1"/>
    <col min="6914" max="6915" width="9.140625" style="92"/>
    <col min="6916" max="6916" width="9.28515625" style="92" customWidth="1"/>
    <col min="6917" max="6917" width="11.42578125" style="92" customWidth="1"/>
    <col min="6918" max="6918" width="12.85546875" style="92" customWidth="1"/>
    <col min="6919" max="6919" width="5.42578125" style="92" customWidth="1"/>
    <col min="6920" max="6921" width="9.140625" style="92"/>
    <col min="6922" max="6922" width="3.140625" style="92" customWidth="1"/>
    <col min="6923" max="6923" width="9.140625" style="92"/>
    <col min="6924" max="6924" width="1.85546875" style="92" customWidth="1"/>
    <col min="6925" max="7168" width="9.140625" style="92"/>
    <col min="7169" max="7169" width="16.140625" style="92" customWidth="1"/>
    <col min="7170" max="7171" width="9.140625" style="92"/>
    <col min="7172" max="7172" width="9.28515625" style="92" customWidth="1"/>
    <col min="7173" max="7173" width="11.42578125" style="92" customWidth="1"/>
    <col min="7174" max="7174" width="12.85546875" style="92" customWidth="1"/>
    <col min="7175" max="7175" width="5.42578125" style="92" customWidth="1"/>
    <col min="7176" max="7177" width="9.140625" style="92"/>
    <col min="7178" max="7178" width="3.140625" style="92" customWidth="1"/>
    <col min="7179" max="7179" width="9.140625" style="92"/>
    <col min="7180" max="7180" width="1.85546875" style="92" customWidth="1"/>
    <col min="7181" max="7424" width="9.140625" style="92"/>
    <col min="7425" max="7425" width="16.140625" style="92" customWidth="1"/>
    <col min="7426" max="7427" width="9.140625" style="92"/>
    <col min="7428" max="7428" width="9.28515625" style="92" customWidth="1"/>
    <col min="7429" max="7429" width="11.42578125" style="92" customWidth="1"/>
    <col min="7430" max="7430" width="12.85546875" style="92" customWidth="1"/>
    <col min="7431" max="7431" width="5.42578125" style="92" customWidth="1"/>
    <col min="7432" max="7433" width="9.140625" style="92"/>
    <col min="7434" max="7434" width="3.140625" style="92" customWidth="1"/>
    <col min="7435" max="7435" width="9.140625" style="92"/>
    <col min="7436" max="7436" width="1.85546875" style="92" customWidth="1"/>
    <col min="7437" max="7680" width="9.140625" style="92"/>
    <col min="7681" max="7681" width="16.140625" style="92" customWidth="1"/>
    <col min="7682" max="7683" width="9.140625" style="92"/>
    <col min="7684" max="7684" width="9.28515625" style="92" customWidth="1"/>
    <col min="7685" max="7685" width="11.42578125" style="92" customWidth="1"/>
    <col min="7686" max="7686" width="12.85546875" style="92" customWidth="1"/>
    <col min="7687" max="7687" width="5.42578125" style="92" customWidth="1"/>
    <col min="7688" max="7689" width="9.140625" style="92"/>
    <col min="7690" max="7690" width="3.140625" style="92" customWidth="1"/>
    <col min="7691" max="7691" width="9.140625" style="92"/>
    <col min="7692" max="7692" width="1.85546875" style="92" customWidth="1"/>
    <col min="7693" max="7936" width="9.140625" style="92"/>
    <col min="7937" max="7937" width="16.140625" style="92" customWidth="1"/>
    <col min="7938" max="7939" width="9.140625" style="92"/>
    <col min="7940" max="7940" width="9.28515625" style="92" customWidth="1"/>
    <col min="7941" max="7941" width="11.42578125" style="92" customWidth="1"/>
    <col min="7942" max="7942" width="12.85546875" style="92" customWidth="1"/>
    <col min="7943" max="7943" width="5.42578125" style="92" customWidth="1"/>
    <col min="7944" max="7945" width="9.140625" style="92"/>
    <col min="7946" max="7946" width="3.140625" style="92" customWidth="1"/>
    <col min="7947" max="7947" width="9.140625" style="92"/>
    <col min="7948" max="7948" width="1.85546875" style="92" customWidth="1"/>
    <col min="7949" max="8192" width="9.140625" style="92"/>
    <col min="8193" max="8193" width="16.140625" style="92" customWidth="1"/>
    <col min="8194" max="8195" width="9.140625" style="92"/>
    <col min="8196" max="8196" width="9.28515625" style="92" customWidth="1"/>
    <col min="8197" max="8197" width="11.42578125" style="92" customWidth="1"/>
    <col min="8198" max="8198" width="12.85546875" style="92" customWidth="1"/>
    <col min="8199" max="8199" width="5.42578125" style="92" customWidth="1"/>
    <col min="8200" max="8201" width="9.140625" style="92"/>
    <col min="8202" max="8202" width="3.140625" style="92" customWidth="1"/>
    <col min="8203" max="8203" width="9.140625" style="92"/>
    <col min="8204" max="8204" width="1.85546875" style="92" customWidth="1"/>
    <col min="8205" max="8448" width="9.140625" style="92"/>
    <col min="8449" max="8449" width="16.140625" style="92" customWidth="1"/>
    <col min="8450" max="8451" width="9.140625" style="92"/>
    <col min="8452" max="8452" width="9.28515625" style="92" customWidth="1"/>
    <col min="8453" max="8453" width="11.42578125" style="92" customWidth="1"/>
    <col min="8454" max="8454" width="12.85546875" style="92" customWidth="1"/>
    <col min="8455" max="8455" width="5.42578125" style="92" customWidth="1"/>
    <col min="8456" max="8457" width="9.140625" style="92"/>
    <col min="8458" max="8458" width="3.140625" style="92" customWidth="1"/>
    <col min="8459" max="8459" width="9.140625" style="92"/>
    <col min="8460" max="8460" width="1.85546875" style="92" customWidth="1"/>
    <col min="8461" max="8704" width="9.140625" style="92"/>
    <col min="8705" max="8705" width="16.140625" style="92" customWidth="1"/>
    <col min="8706" max="8707" width="9.140625" style="92"/>
    <col min="8708" max="8708" width="9.28515625" style="92" customWidth="1"/>
    <col min="8709" max="8709" width="11.42578125" style="92" customWidth="1"/>
    <col min="8710" max="8710" width="12.85546875" style="92" customWidth="1"/>
    <col min="8711" max="8711" width="5.42578125" style="92" customWidth="1"/>
    <col min="8712" max="8713" width="9.140625" style="92"/>
    <col min="8714" max="8714" width="3.140625" style="92" customWidth="1"/>
    <col min="8715" max="8715" width="9.140625" style="92"/>
    <col min="8716" max="8716" width="1.85546875" style="92" customWidth="1"/>
    <col min="8717" max="8960" width="9.140625" style="92"/>
    <col min="8961" max="8961" width="16.140625" style="92" customWidth="1"/>
    <col min="8962" max="8963" width="9.140625" style="92"/>
    <col min="8964" max="8964" width="9.28515625" style="92" customWidth="1"/>
    <col min="8965" max="8965" width="11.42578125" style="92" customWidth="1"/>
    <col min="8966" max="8966" width="12.85546875" style="92" customWidth="1"/>
    <col min="8967" max="8967" width="5.42578125" style="92" customWidth="1"/>
    <col min="8968" max="8969" width="9.140625" style="92"/>
    <col min="8970" max="8970" width="3.140625" style="92" customWidth="1"/>
    <col min="8971" max="8971" width="9.140625" style="92"/>
    <col min="8972" max="8972" width="1.85546875" style="92" customWidth="1"/>
    <col min="8973" max="9216" width="9.140625" style="92"/>
    <col min="9217" max="9217" width="16.140625" style="92" customWidth="1"/>
    <col min="9218" max="9219" width="9.140625" style="92"/>
    <col min="9220" max="9220" width="9.28515625" style="92" customWidth="1"/>
    <col min="9221" max="9221" width="11.42578125" style="92" customWidth="1"/>
    <col min="9222" max="9222" width="12.85546875" style="92" customWidth="1"/>
    <col min="9223" max="9223" width="5.42578125" style="92" customWidth="1"/>
    <col min="9224" max="9225" width="9.140625" style="92"/>
    <col min="9226" max="9226" width="3.140625" style="92" customWidth="1"/>
    <col min="9227" max="9227" width="9.140625" style="92"/>
    <col min="9228" max="9228" width="1.85546875" style="92" customWidth="1"/>
    <col min="9229" max="9472" width="9.140625" style="92"/>
    <col min="9473" max="9473" width="16.140625" style="92" customWidth="1"/>
    <col min="9474" max="9475" width="9.140625" style="92"/>
    <col min="9476" max="9476" width="9.28515625" style="92" customWidth="1"/>
    <col min="9477" max="9477" width="11.42578125" style="92" customWidth="1"/>
    <col min="9478" max="9478" width="12.85546875" style="92" customWidth="1"/>
    <col min="9479" max="9479" width="5.42578125" style="92" customWidth="1"/>
    <col min="9480" max="9481" width="9.140625" style="92"/>
    <col min="9482" max="9482" width="3.140625" style="92" customWidth="1"/>
    <col min="9483" max="9483" width="9.140625" style="92"/>
    <col min="9484" max="9484" width="1.85546875" style="92" customWidth="1"/>
    <col min="9485" max="9728" width="9.140625" style="92"/>
    <col min="9729" max="9729" width="16.140625" style="92" customWidth="1"/>
    <col min="9730" max="9731" width="9.140625" style="92"/>
    <col min="9732" max="9732" width="9.28515625" style="92" customWidth="1"/>
    <col min="9733" max="9733" width="11.42578125" style="92" customWidth="1"/>
    <col min="9734" max="9734" width="12.85546875" style="92" customWidth="1"/>
    <col min="9735" max="9735" width="5.42578125" style="92" customWidth="1"/>
    <col min="9736" max="9737" width="9.140625" style="92"/>
    <col min="9738" max="9738" width="3.140625" style="92" customWidth="1"/>
    <col min="9739" max="9739" width="9.140625" style="92"/>
    <col min="9740" max="9740" width="1.85546875" style="92" customWidth="1"/>
    <col min="9741" max="9984" width="9.140625" style="92"/>
    <col min="9985" max="9985" width="16.140625" style="92" customWidth="1"/>
    <col min="9986" max="9987" width="9.140625" style="92"/>
    <col min="9988" max="9988" width="9.28515625" style="92" customWidth="1"/>
    <col min="9989" max="9989" width="11.42578125" style="92" customWidth="1"/>
    <col min="9990" max="9990" width="12.85546875" style="92" customWidth="1"/>
    <col min="9991" max="9991" width="5.42578125" style="92" customWidth="1"/>
    <col min="9992" max="9993" width="9.140625" style="92"/>
    <col min="9994" max="9994" width="3.140625" style="92" customWidth="1"/>
    <col min="9995" max="9995" width="9.140625" style="92"/>
    <col min="9996" max="9996" width="1.85546875" style="92" customWidth="1"/>
    <col min="9997" max="10240" width="9.140625" style="92"/>
    <col min="10241" max="10241" width="16.140625" style="92" customWidth="1"/>
    <col min="10242" max="10243" width="9.140625" style="92"/>
    <col min="10244" max="10244" width="9.28515625" style="92" customWidth="1"/>
    <col min="10245" max="10245" width="11.42578125" style="92" customWidth="1"/>
    <col min="10246" max="10246" width="12.85546875" style="92" customWidth="1"/>
    <col min="10247" max="10247" width="5.42578125" style="92" customWidth="1"/>
    <col min="10248" max="10249" width="9.140625" style="92"/>
    <col min="10250" max="10250" width="3.140625" style="92" customWidth="1"/>
    <col min="10251" max="10251" width="9.140625" style="92"/>
    <col min="10252" max="10252" width="1.85546875" style="92" customWidth="1"/>
    <col min="10253" max="10496" width="9.140625" style="92"/>
    <col min="10497" max="10497" width="16.140625" style="92" customWidth="1"/>
    <col min="10498" max="10499" width="9.140625" style="92"/>
    <col min="10500" max="10500" width="9.28515625" style="92" customWidth="1"/>
    <col min="10501" max="10501" width="11.42578125" style="92" customWidth="1"/>
    <col min="10502" max="10502" width="12.85546875" style="92" customWidth="1"/>
    <col min="10503" max="10503" width="5.42578125" style="92" customWidth="1"/>
    <col min="10504" max="10505" width="9.140625" style="92"/>
    <col min="10506" max="10506" width="3.140625" style="92" customWidth="1"/>
    <col min="10507" max="10507" width="9.140625" style="92"/>
    <col min="10508" max="10508" width="1.85546875" style="92" customWidth="1"/>
    <col min="10509" max="10752" width="9.140625" style="92"/>
    <col min="10753" max="10753" width="16.140625" style="92" customWidth="1"/>
    <col min="10754" max="10755" width="9.140625" style="92"/>
    <col min="10756" max="10756" width="9.28515625" style="92" customWidth="1"/>
    <col min="10757" max="10757" width="11.42578125" style="92" customWidth="1"/>
    <col min="10758" max="10758" width="12.85546875" style="92" customWidth="1"/>
    <col min="10759" max="10759" width="5.42578125" style="92" customWidth="1"/>
    <col min="10760" max="10761" width="9.140625" style="92"/>
    <col min="10762" max="10762" width="3.140625" style="92" customWidth="1"/>
    <col min="10763" max="10763" width="9.140625" style="92"/>
    <col min="10764" max="10764" width="1.85546875" style="92" customWidth="1"/>
    <col min="10765" max="11008" width="9.140625" style="92"/>
    <col min="11009" max="11009" width="16.140625" style="92" customWidth="1"/>
    <col min="11010" max="11011" width="9.140625" style="92"/>
    <col min="11012" max="11012" width="9.28515625" style="92" customWidth="1"/>
    <col min="11013" max="11013" width="11.42578125" style="92" customWidth="1"/>
    <col min="11014" max="11014" width="12.85546875" style="92" customWidth="1"/>
    <col min="11015" max="11015" width="5.42578125" style="92" customWidth="1"/>
    <col min="11016" max="11017" width="9.140625" style="92"/>
    <col min="11018" max="11018" width="3.140625" style="92" customWidth="1"/>
    <col min="11019" max="11019" width="9.140625" style="92"/>
    <col min="11020" max="11020" width="1.85546875" style="92" customWidth="1"/>
    <col min="11021" max="11264" width="9.140625" style="92"/>
    <col min="11265" max="11265" width="16.140625" style="92" customWidth="1"/>
    <col min="11266" max="11267" width="9.140625" style="92"/>
    <col min="11268" max="11268" width="9.28515625" style="92" customWidth="1"/>
    <col min="11269" max="11269" width="11.42578125" style="92" customWidth="1"/>
    <col min="11270" max="11270" width="12.85546875" style="92" customWidth="1"/>
    <col min="11271" max="11271" width="5.42578125" style="92" customWidth="1"/>
    <col min="11272" max="11273" width="9.140625" style="92"/>
    <col min="11274" max="11274" width="3.140625" style="92" customWidth="1"/>
    <col min="11275" max="11275" width="9.140625" style="92"/>
    <col min="11276" max="11276" width="1.85546875" style="92" customWidth="1"/>
    <col min="11277" max="11520" width="9.140625" style="92"/>
    <col min="11521" max="11521" width="16.140625" style="92" customWidth="1"/>
    <col min="11522" max="11523" width="9.140625" style="92"/>
    <col min="11524" max="11524" width="9.28515625" style="92" customWidth="1"/>
    <col min="11525" max="11525" width="11.42578125" style="92" customWidth="1"/>
    <col min="11526" max="11526" width="12.85546875" style="92" customWidth="1"/>
    <col min="11527" max="11527" width="5.42578125" style="92" customWidth="1"/>
    <col min="11528" max="11529" width="9.140625" style="92"/>
    <col min="11530" max="11530" width="3.140625" style="92" customWidth="1"/>
    <col min="11531" max="11531" width="9.140625" style="92"/>
    <col min="11532" max="11532" width="1.85546875" style="92" customWidth="1"/>
    <col min="11533" max="11776" width="9.140625" style="92"/>
    <col min="11777" max="11777" width="16.140625" style="92" customWidth="1"/>
    <col min="11778" max="11779" width="9.140625" style="92"/>
    <col min="11780" max="11780" width="9.28515625" style="92" customWidth="1"/>
    <col min="11781" max="11781" width="11.42578125" style="92" customWidth="1"/>
    <col min="11782" max="11782" width="12.85546875" style="92" customWidth="1"/>
    <col min="11783" max="11783" width="5.42578125" style="92" customWidth="1"/>
    <col min="11784" max="11785" width="9.140625" style="92"/>
    <col min="11786" max="11786" width="3.140625" style="92" customWidth="1"/>
    <col min="11787" max="11787" width="9.140625" style="92"/>
    <col min="11788" max="11788" width="1.85546875" style="92" customWidth="1"/>
    <col min="11789" max="12032" width="9.140625" style="92"/>
    <col min="12033" max="12033" width="16.140625" style="92" customWidth="1"/>
    <col min="12034" max="12035" width="9.140625" style="92"/>
    <col min="12036" max="12036" width="9.28515625" style="92" customWidth="1"/>
    <col min="12037" max="12037" width="11.42578125" style="92" customWidth="1"/>
    <col min="12038" max="12038" width="12.85546875" style="92" customWidth="1"/>
    <col min="12039" max="12039" width="5.42578125" style="92" customWidth="1"/>
    <col min="12040" max="12041" width="9.140625" style="92"/>
    <col min="12042" max="12042" width="3.140625" style="92" customWidth="1"/>
    <col min="12043" max="12043" width="9.140625" style="92"/>
    <col min="12044" max="12044" width="1.85546875" style="92" customWidth="1"/>
    <col min="12045" max="12288" width="9.140625" style="92"/>
    <col min="12289" max="12289" width="16.140625" style="92" customWidth="1"/>
    <col min="12290" max="12291" width="9.140625" style="92"/>
    <col min="12292" max="12292" width="9.28515625" style="92" customWidth="1"/>
    <col min="12293" max="12293" width="11.42578125" style="92" customWidth="1"/>
    <col min="12294" max="12294" width="12.85546875" style="92" customWidth="1"/>
    <col min="12295" max="12295" width="5.42578125" style="92" customWidth="1"/>
    <col min="12296" max="12297" width="9.140625" style="92"/>
    <col min="12298" max="12298" width="3.140625" style="92" customWidth="1"/>
    <col min="12299" max="12299" width="9.140625" style="92"/>
    <col min="12300" max="12300" width="1.85546875" style="92" customWidth="1"/>
    <col min="12301" max="12544" width="9.140625" style="92"/>
    <col min="12545" max="12545" width="16.140625" style="92" customWidth="1"/>
    <col min="12546" max="12547" width="9.140625" style="92"/>
    <col min="12548" max="12548" width="9.28515625" style="92" customWidth="1"/>
    <col min="12549" max="12549" width="11.42578125" style="92" customWidth="1"/>
    <col min="12550" max="12550" width="12.85546875" style="92" customWidth="1"/>
    <col min="12551" max="12551" width="5.42578125" style="92" customWidth="1"/>
    <col min="12552" max="12553" width="9.140625" style="92"/>
    <col min="12554" max="12554" width="3.140625" style="92" customWidth="1"/>
    <col min="12555" max="12555" width="9.140625" style="92"/>
    <col min="12556" max="12556" width="1.85546875" style="92" customWidth="1"/>
    <col min="12557" max="12800" width="9.140625" style="92"/>
    <col min="12801" max="12801" width="16.140625" style="92" customWidth="1"/>
    <col min="12802" max="12803" width="9.140625" style="92"/>
    <col min="12804" max="12804" width="9.28515625" style="92" customWidth="1"/>
    <col min="12805" max="12805" width="11.42578125" style="92" customWidth="1"/>
    <col min="12806" max="12806" width="12.85546875" style="92" customWidth="1"/>
    <col min="12807" max="12807" width="5.42578125" style="92" customWidth="1"/>
    <col min="12808" max="12809" width="9.140625" style="92"/>
    <col min="12810" max="12810" width="3.140625" style="92" customWidth="1"/>
    <col min="12811" max="12811" width="9.140625" style="92"/>
    <col min="12812" max="12812" width="1.85546875" style="92" customWidth="1"/>
    <col min="12813" max="13056" width="9.140625" style="92"/>
    <col min="13057" max="13057" width="16.140625" style="92" customWidth="1"/>
    <col min="13058" max="13059" width="9.140625" style="92"/>
    <col min="13060" max="13060" width="9.28515625" style="92" customWidth="1"/>
    <col min="13061" max="13061" width="11.42578125" style="92" customWidth="1"/>
    <col min="13062" max="13062" width="12.85546875" style="92" customWidth="1"/>
    <col min="13063" max="13063" width="5.42578125" style="92" customWidth="1"/>
    <col min="13064" max="13065" width="9.140625" style="92"/>
    <col min="13066" max="13066" width="3.140625" style="92" customWidth="1"/>
    <col min="13067" max="13067" width="9.140625" style="92"/>
    <col min="13068" max="13068" width="1.85546875" style="92" customWidth="1"/>
    <col min="13069" max="13312" width="9.140625" style="92"/>
    <col min="13313" max="13313" width="16.140625" style="92" customWidth="1"/>
    <col min="13314" max="13315" width="9.140625" style="92"/>
    <col min="13316" max="13316" width="9.28515625" style="92" customWidth="1"/>
    <col min="13317" max="13317" width="11.42578125" style="92" customWidth="1"/>
    <col min="13318" max="13318" width="12.85546875" style="92" customWidth="1"/>
    <col min="13319" max="13319" width="5.42578125" style="92" customWidth="1"/>
    <col min="13320" max="13321" width="9.140625" style="92"/>
    <col min="13322" max="13322" width="3.140625" style="92" customWidth="1"/>
    <col min="13323" max="13323" width="9.140625" style="92"/>
    <col min="13324" max="13324" width="1.85546875" style="92" customWidth="1"/>
    <col min="13325" max="13568" width="9.140625" style="92"/>
    <col min="13569" max="13569" width="16.140625" style="92" customWidth="1"/>
    <col min="13570" max="13571" width="9.140625" style="92"/>
    <col min="13572" max="13572" width="9.28515625" style="92" customWidth="1"/>
    <col min="13573" max="13573" width="11.42578125" style="92" customWidth="1"/>
    <col min="13574" max="13574" width="12.85546875" style="92" customWidth="1"/>
    <col min="13575" max="13575" width="5.42578125" style="92" customWidth="1"/>
    <col min="13576" max="13577" width="9.140625" style="92"/>
    <col min="13578" max="13578" width="3.140625" style="92" customWidth="1"/>
    <col min="13579" max="13579" width="9.140625" style="92"/>
    <col min="13580" max="13580" width="1.85546875" style="92" customWidth="1"/>
    <col min="13581" max="13824" width="9.140625" style="92"/>
    <col min="13825" max="13825" width="16.140625" style="92" customWidth="1"/>
    <col min="13826" max="13827" width="9.140625" style="92"/>
    <col min="13828" max="13828" width="9.28515625" style="92" customWidth="1"/>
    <col min="13829" max="13829" width="11.42578125" style="92" customWidth="1"/>
    <col min="13830" max="13830" width="12.85546875" style="92" customWidth="1"/>
    <col min="13831" max="13831" width="5.42578125" style="92" customWidth="1"/>
    <col min="13832" max="13833" width="9.140625" style="92"/>
    <col min="13834" max="13834" width="3.140625" style="92" customWidth="1"/>
    <col min="13835" max="13835" width="9.140625" style="92"/>
    <col min="13836" max="13836" width="1.85546875" style="92" customWidth="1"/>
    <col min="13837" max="14080" width="9.140625" style="92"/>
    <col min="14081" max="14081" width="16.140625" style="92" customWidth="1"/>
    <col min="14082" max="14083" width="9.140625" style="92"/>
    <col min="14084" max="14084" width="9.28515625" style="92" customWidth="1"/>
    <col min="14085" max="14085" width="11.42578125" style="92" customWidth="1"/>
    <col min="14086" max="14086" width="12.85546875" style="92" customWidth="1"/>
    <col min="14087" max="14087" width="5.42578125" style="92" customWidth="1"/>
    <col min="14088" max="14089" width="9.140625" style="92"/>
    <col min="14090" max="14090" width="3.140625" style="92" customWidth="1"/>
    <col min="14091" max="14091" width="9.140625" style="92"/>
    <col min="14092" max="14092" width="1.85546875" style="92" customWidth="1"/>
    <col min="14093" max="14336" width="9.140625" style="92"/>
    <col min="14337" max="14337" width="16.140625" style="92" customWidth="1"/>
    <col min="14338" max="14339" width="9.140625" style="92"/>
    <col min="14340" max="14340" width="9.28515625" style="92" customWidth="1"/>
    <col min="14341" max="14341" width="11.42578125" style="92" customWidth="1"/>
    <col min="14342" max="14342" width="12.85546875" style="92" customWidth="1"/>
    <col min="14343" max="14343" width="5.42578125" style="92" customWidth="1"/>
    <col min="14344" max="14345" width="9.140625" style="92"/>
    <col min="14346" max="14346" width="3.140625" style="92" customWidth="1"/>
    <col min="14347" max="14347" width="9.140625" style="92"/>
    <col min="14348" max="14348" width="1.85546875" style="92" customWidth="1"/>
    <col min="14349" max="14592" width="9.140625" style="92"/>
    <col min="14593" max="14593" width="16.140625" style="92" customWidth="1"/>
    <col min="14594" max="14595" width="9.140625" style="92"/>
    <col min="14596" max="14596" width="9.28515625" style="92" customWidth="1"/>
    <col min="14597" max="14597" width="11.42578125" style="92" customWidth="1"/>
    <col min="14598" max="14598" width="12.85546875" style="92" customWidth="1"/>
    <col min="14599" max="14599" width="5.42578125" style="92" customWidth="1"/>
    <col min="14600" max="14601" width="9.140625" style="92"/>
    <col min="14602" max="14602" width="3.140625" style="92" customWidth="1"/>
    <col min="14603" max="14603" width="9.140625" style="92"/>
    <col min="14604" max="14604" width="1.85546875" style="92" customWidth="1"/>
    <col min="14605" max="14848" width="9.140625" style="92"/>
    <col min="14849" max="14849" width="16.140625" style="92" customWidth="1"/>
    <col min="14850" max="14851" width="9.140625" style="92"/>
    <col min="14852" max="14852" width="9.28515625" style="92" customWidth="1"/>
    <col min="14853" max="14853" width="11.42578125" style="92" customWidth="1"/>
    <col min="14854" max="14854" width="12.85546875" style="92" customWidth="1"/>
    <col min="14855" max="14855" width="5.42578125" style="92" customWidth="1"/>
    <col min="14856" max="14857" width="9.140625" style="92"/>
    <col min="14858" max="14858" width="3.140625" style="92" customWidth="1"/>
    <col min="14859" max="14859" width="9.140625" style="92"/>
    <col min="14860" max="14860" width="1.85546875" style="92" customWidth="1"/>
    <col min="14861" max="15104" width="9.140625" style="92"/>
    <col min="15105" max="15105" width="16.140625" style="92" customWidth="1"/>
    <col min="15106" max="15107" width="9.140625" style="92"/>
    <col min="15108" max="15108" width="9.28515625" style="92" customWidth="1"/>
    <col min="15109" max="15109" width="11.42578125" style="92" customWidth="1"/>
    <col min="15110" max="15110" width="12.85546875" style="92" customWidth="1"/>
    <col min="15111" max="15111" width="5.42578125" style="92" customWidth="1"/>
    <col min="15112" max="15113" width="9.140625" style="92"/>
    <col min="15114" max="15114" width="3.140625" style="92" customWidth="1"/>
    <col min="15115" max="15115" width="9.140625" style="92"/>
    <col min="15116" max="15116" width="1.85546875" style="92" customWidth="1"/>
    <col min="15117" max="15360" width="9.140625" style="92"/>
    <col min="15361" max="15361" width="16.140625" style="92" customWidth="1"/>
    <col min="15362" max="15363" width="9.140625" style="92"/>
    <col min="15364" max="15364" width="9.28515625" style="92" customWidth="1"/>
    <col min="15365" max="15365" width="11.42578125" style="92" customWidth="1"/>
    <col min="15366" max="15366" width="12.85546875" style="92" customWidth="1"/>
    <col min="15367" max="15367" width="5.42578125" style="92" customWidth="1"/>
    <col min="15368" max="15369" width="9.140625" style="92"/>
    <col min="15370" max="15370" width="3.140625" style="92" customWidth="1"/>
    <col min="15371" max="15371" width="9.140625" style="92"/>
    <col min="15372" max="15372" width="1.85546875" style="92" customWidth="1"/>
    <col min="15373" max="15616" width="9.140625" style="92"/>
    <col min="15617" max="15617" width="16.140625" style="92" customWidth="1"/>
    <col min="15618" max="15619" width="9.140625" style="92"/>
    <col min="15620" max="15620" width="9.28515625" style="92" customWidth="1"/>
    <col min="15621" max="15621" width="11.42578125" style="92" customWidth="1"/>
    <col min="15622" max="15622" width="12.85546875" style="92" customWidth="1"/>
    <col min="15623" max="15623" width="5.42578125" style="92" customWidth="1"/>
    <col min="15624" max="15625" width="9.140625" style="92"/>
    <col min="15626" max="15626" width="3.140625" style="92" customWidth="1"/>
    <col min="15627" max="15627" width="9.140625" style="92"/>
    <col min="15628" max="15628" width="1.85546875" style="92" customWidth="1"/>
    <col min="15629" max="15872" width="9.140625" style="92"/>
    <col min="15873" max="15873" width="16.140625" style="92" customWidth="1"/>
    <col min="15874" max="15875" width="9.140625" style="92"/>
    <col min="15876" max="15876" width="9.28515625" style="92" customWidth="1"/>
    <col min="15877" max="15877" width="11.42578125" style="92" customWidth="1"/>
    <col min="15878" max="15878" width="12.85546875" style="92" customWidth="1"/>
    <col min="15879" max="15879" width="5.42578125" style="92" customWidth="1"/>
    <col min="15880" max="15881" width="9.140625" style="92"/>
    <col min="15882" max="15882" width="3.140625" style="92" customWidth="1"/>
    <col min="15883" max="15883" width="9.140625" style="92"/>
    <col min="15884" max="15884" width="1.85546875" style="92" customWidth="1"/>
    <col min="15885" max="16128" width="9.140625" style="92"/>
    <col min="16129" max="16129" width="16.140625" style="92" customWidth="1"/>
    <col min="16130" max="16131" width="9.140625" style="92"/>
    <col min="16132" max="16132" width="9.28515625" style="92" customWidth="1"/>
    <col min="16133" max="16133" width="11.42578125" style="92" customWidth="1"/>
    <col min="16134" max="16134" width="12.85546875" style="92" customWidth="1"/>
    <col min="16135" max="16135" width="5.42578125" style="92" customWidth="1"/>
    <col min="16136" max="16137" width="9.140625" style="92"/>
    <col min="16138" max="16138" width="3.140625" style="92" customWidth="1"/>
    <col min="16139" max="16139" width="9.140625" style="92"/>
    <col min="16140" max="16140" width="1.85546875" style="92" customWidth="1"/>
    <col min="16141" max="16384" width="9.140625" style="92"/>
  </cols>
  <sheetData>
    <row r="1" spans="2:11" ht="6.75" customHeight="1" thickBot="1"/>
    <row r="2" spans="2:11">
      <c r="B2" s="110"/>
      <c r="C2" s="111"/>
      <c r="D2" s="111"/>
      <c r="E2" s="111"/>
      <c r="F2" s="111"/>
      <c r="G2" s="111"/>
      <c r="H2" s="111"/>
      <c r="I2" s="111"/>
      <c r="J2" s="111"/>
      <c r="K2" s="112"/>
    </row>
    <row r="3" spans="2:11" s="98" customFormat="1" ht="21" customHeight="1">
      <c r="B3" s="113"/>
      <c r="C3" s="93" t="s">
        <v>135</v>
      </c>
      <c r="D3" s="93"/>
      <c r="E3" s="93"/>
      <c r="F3" s="94" t="s">
        <v>0</v>
      </c>
      <c r="G3" s="95"/>
      <c r="H3" s="96"/>
      <c r="I3" s="97"/>
      <c r="J3" s="93"/>
      <c r="K3" s="114"/>
    </row>
    <row r="4" spans="2:11" s="98" customFormat="1" ht="14.1" customHeight="1">
      <c r="B4" s="113"/>
      <c r="C4" s="93" t="s">
        <v>136</v>
      </c>
      <c r="D4" s="93"/>
      <c r="E4" s="93"/>
      <c r="F4" s="97" t="s">
        <v>87</v>
      </c>
      <c r="G4" s="99"/>
      <c r="H4" s="100"/>
      <c r="I4" s="101"/>
      <c r="J4" s="101"/>
      <c r="K4" s="114"/>
    </row>
    <row r="5" spans="2:11" s="98" customFormat="1" ht="14.1" customHeight="1">
      <c r="B5" s="113"/>
      <c r="C5" s="93" t="s">
        <v>137</v>
      </c>
      <c r="D5" s="93"/>
      <c r="E5" s="93"/>
      <c r="F5" s="102" t="s">
        <v>150</v>
      </c>
      <c r="G5" s="97"/>
      <c r="H5" s="104"/>
      <c r="I5" s="104"/>
      <c r="J5" s="104"/>
      <c r="K5" s="114"/>
    </row>
    <row r="6" spans="2:11" s="98" customFormat="1" ht="14.1" customHeight="1">
      <c r="B6" s="113"/>
      <c r="C6" s="93"/>
      <c r="D6" s="93"/>
      <c r="E6" s="93"/>
      <c r="F6" s="93"/>
      <c r="G6" s="93"/>
      <c r="H6" s="104"/>
      <c r="I6" s="104"/>
      <c r="J6" s="104"/>
      <c r="K6" s="114"/>
    </row>
    <row r="7" spans="2:11" s="98" customFormat="1" ht="14.1" customHeight="1">
      <c r="B7" s="113"/>
      <c r="C7" s="93"/>
      <c r="D7" s="93"/>
      <c r="E7" s="93"/>
      <c r="F7" s="107"/>
      <c r="G7" s="108"/>
      <c r="H7" s="104"/>
      <c r="I7" s="104"/>
      <c r="J7" s="104"/>
      <c r="K7" s="114"/>
    </row>
    <row r="8" spans="2:11" s="98" customFormat="1" ht="14.1" customHeight="1">
      <c r="B8" s="113"/>
      <c r="C8" s="93"/>
      <c r="D8" s="93"/>
      <c r="E8" s="93"/>
      <c r="F8" s="107"/>
      <c r="G8" s="109"/>
      <c r="H8" s="104"/>
      <c r="I8" s="104"/>
      <c r="J8" s="104"/>
      <c r="K8" s="114"/>
    </row>
    <row r="9" spans="2:11" s="98" customFormat="1" ht="14.1" customHeight="1">
      <c r="B9" s="113"/>
      <c r="C9" s="93"/>
      <c r="D9" s="93"/>
      <c r="E9" s="93"/>
      <c r="F9" s="107"/>
      <c r="G9" s="107"/>
      <c r="H9" s="104"/>
      <c r="I9" s="104"/>
      <c r="J9" s="104"/>
      <c r="K9" s="114"/>
    </row>
    <row r="10" spans="2:11" s="98" customFormat="1" ht="14.1" customHeight="1">
      <c r="B10" s="113"/>
      <c r="C10" s="93" t="s">
        <v>151</v>
      </c>
      <c r="D10" s="93"/>
      <c r="E10" s="93"/>
      <c r="F10" s="97" t="s">
        <v>152</v>
      </c>
      <c r="G10" s="97"/>
      <c r="H10" s="104"/>
      <c r="I10" s="104"/>
      <c r="J10" s="104"/>
      <c r="K10" s="114"/>
    </row>
    <row r="11" spans="2:11" s="98" customFormat="1" ht="14.1" customHeight="1">
      <c r="B11" s="113"/>
      <c r="C11" s="93"/>
      <c r="D11" s="93"/>
      <c r="E11" s="93"/>
      <c r="F11" s="102"/>
      <c r="G11" s="102"/>
      <c r="H11" s="104"/>
      <c r="I11" s="104"/>
      <c r="J11" s="104"/>
      <c r="K11" s="114"/>
    </row>
    <row r="12" spans="2:11" s="98" customFormat="1" ht="14.1" customHeight="1">
      <c r="B12" s="113"/>
      <c r="C12" s="93"/>
      <c r="D12" s="93"/>
      <c r="E12" s="93"/>
      <c r="F12" s="102"/>
      <c r="G12" s="102"/>
      <c r="H12" s="104"/>
      <c r="I12" s="104"/>
      <c r="J12" s="104"/>
      <c r="K12" s="114"/>
    </row>
    <row r="13" spans="2:11">
      <c r="B13" s="115"/>
      <c r="C13" s="104"/>
      <c r="D13" s="93"/>
      <c r="E13" s="93"/>
      <c r="F13" s="104"/>
      <c r="G13" s="104"/>
      <c r="H13" s="104"/>
      <c r="I13" s="104"/>
      <c r="J13" s="104"/>
      <c r="K13" s="116"/>
    </row>
    <row r="14" spans="2:11">
      <c r="B14" s="115"/>
      <c r="C14" s="104"/>
      <c r="D14" s="93"/>
      <c r="E14" s="93"/>
      <c r="F14" s="104"/>
      <c r="G14" s="104"/>
      <c r="H14" s="104"/>
      <c r="I14" s="104"/>
      <c r="J14" s="104"/>
      <c r="K14" s="116"/>
    </row>
    <row r="15" spans="2:11">
      <c r="B15" s="115"/>
      <c r="C15" s="104"/>
      <c r="D15" s="93"/>
      <c r="E15" s="93"/>
      <c r="F15" s="104"/>
      <c r="G15" s="104"/>
      <c r="H15" s="104"/>
      <c r="I15" s="104"/>
      <c r="J15" s="104"/>
      <c r="K15" s="116"/>
    </row>
    <row r="16" spans="2:11">
      <c r="B16" s="115"/>
      <c r="C16" s="104"/>
      <c r="D16" s="104"/>
      <c r="E16" s="104"/>
      <c r="F16" s="104"/>
      <c r="G16" s="104"/>
      <c r="H16" s="104"/>
      <c r="I16" s="104"/>
      <c r="J16" s="104"/>
      <c r="K16" s="116"/>
    </row>
    <row r="17" spans="2:11">
      <c r="B17" s="115"/>
      <c r="C17" s="104"/>
      <c r="D17" s="104"/>
      <c r="E17" s="104"/>
      <c r="F17" s="104"/>
      <c r="G17" s="104"/>
      <c r="H17" s="104"/>
      <c r="I17" s="104"/>
      <c r="J17" s="104"/>
      <c r="K17" s="116"/>
    </row>
    <row r="18" spans="2:11">
      <c r="B18" s="115"/>
      <c r="C18" s="104"/>
      <c r="D18" s="104"/>
      <c r="E18" s="104"/>
      <c r="F18" s="104"/>
      <c r="G18" s="104"/>
      <c r="H18" s="104"/>
      <c r="I18" s="104"/>
      <c r="J18" s="104"/>
      <c r="K18" s="116"/>
    </row>
    <row r="19" spans="2:11">
      <c r="B19" s="115"/>
      <c r="C19" s="104"/>
      <c r="D19" s="104"/>
      <c r="E19" s="104"/>
      <c r="F19" s="104"/>
      <c r="G19" s="104"/>
      <c r="H19" s="104"/>
      <c r="I19" s="104"/>
      <c r="J19" s="104"/>
      <c r="K19" s="116"/>
    </row>
    <row r="20" spans="2:11">
      <c r="B20" s="115"/>
      <c r="C20" s="104"/>
      <c r="D20" s="104"/>
      <c r="E20" s="104"/>
      <c r="F20" s="104"/>
      <c r="G20" s="104"/>
      <c r="H20" s="104"/>
      <c r="I20" s="104"/>
      <c r="J20" s="104"/>
      <c r="K20" s="116"/>
    </row>
    <row r="21" spans="2:11">
      <c r="B21" s="115"/>
      <c r="C21" s="104"/>
      <c r="D21" s="104"/>
      <c r="E21" s="104"/>
      <c r="F21" s="104"/>
      <c r="G21" s="104"/>
      <c r="H21" s="104"/>
      <c r="I21" s="104"/>
      <c r="J21" s="104"/>
      <c r="K21" s="116"/>
    </row>
    <row r="22" spans="2:11">
      <c r="B22" s="115"/>
      <c r="C22" s="104"/>
      <c r="D22" s="104"/>
      <c r="E22" s="104"/>
      <c r="F22" s="104"/>
      <c r="G22" s="104"/>
      <c r="H22" s="104"/>
      <c r="I22" s="104"/>
      <c r="J22" s="104"/>
      <c r="K22" s="116"/>
    </row>
    <row r="23" spans="2:11">
      <c r="B23" s="115"/>
      <c r="C23" s="104"/>
      <c r="D23" s="104"/>
      <c r="E23" s="104"/>
      <c r="F23" s="104"/>
      <c r="G23" s="104"/>
      <c r="H23" s="104"/>
      <c r="I23" s="104"/>
      <c r="J23" s="104"/>
      <c r="K23" s="116"/>
    </row>
    <row r="24" spans="2:11">
      <c r="B24" s="115"/>
      <c r="C24" s="104"/>
      <c r="D24" s="104"/>
      <c r="E24" s="104"/>
      <c r="F24" s="104"/>
      <c r="G24" s="104"/>
      <c r="H24" s="104"/>
      <c r="I24" s="104"/>
      <c r="J24" s="104"/>
      <c r="K24" s="116"/>
    </row>
    <row r="25" spans="2:11" ht="33.75">
      <c r="B25" s="183" t="s">
        <v>138</v>
      </c>
      <c r="C25" s="184"/>
      <c r="D25" s="184"/>
      <c r="E25" s="184"/>
      <c r="F25" s="184"/>
      <c r="G25" s="184"/>
      <c r="H25" s="184"/>
      <c r="I25" s="184"/>
      <c r="J25" s="184"/>
      <c r="K25" s="185"/>
    </row>
    <row r="26" spans="2:11">
      <c r="B26" s="115"/>
      <c r="C26" s="186" t="s">
        <v>139</v>
      </c>
      <c r="D26" s="186"/>
      <c r="E26" s="186"/>
      <c r="F26" s="186"/>
      <c r="G26" s="186"/>
      <c r="H26" s="186"/>
      <c r="I26" s="186"/>
      <c r="J26" s="186"/>
      <c r="K26" s="116"/>
    </row>
    <row r="27" spans="2:11">
      <c r="B27" s="115"/>
      <c r="C27" s="186" t="s">
        <v>140</v>
      </c>
      <c r="D27" s="186"/>
      <c r="E27" s="186"/>
      <c r="F27" s="186"/>
      <c r="G27" s="186"/>
      <c r="H27" s="186"/>
      <c r="I27" s="186"/>
      <c r="J27" s="186"/>
      <c r="K27" s="116"/>
    </row>
    <row r="28" spans="2:11">
      <c r="B28" s="115"/>
      <c r="C28" s="104"/>
      <c r="D28" s="104"/>
      <c r="E28" s="104"/>
      <c r="F28" s="104"/>
      <c r="G28" s="104"/>
      <c r="H28" s="104"/>
      <c r="I28" s="104"/>
      <c r="J28" s="104"/>
      <c r="K28" s="116"/>
    </row>
    <row r="29" spans="2:11">
      <c r="B29" s="115"/>
      <c r="C29" s="104"/>
      <c r="D29" s="104"/>
      <c r="E29" s="104"/>
      <c r="F29" s="104"/>
      <c r="G29" s="104"/>
      <c r="H29" s="104"/>
      <c r="I29" s="104"/>
      <c r="J29" s="104"/>
      <c r="K29" s="116"/>
    </row>
    <row r="30" spans="2:11" ht="33.75">
      <c r="B30" s="188" t="s">
        <v>166</v>
      </c>
      <c r="C30" s="189"/>
      <c r="D30" s="189"/>
      <c r="E30" s="189"/>
      <c r="F30" s="189"/>
      <c r="G30" s="189"/>
      <c r="H30" s="189"/>
      <c r="I30" s="189"/>
      <c r="J30" s="189"/>
      <c r="K30" s="190"/>
    </row>
    <row r="31" spans="2:11" ht="15" customHeight="1">
      <c r="B31" s="191" t="s">
        <v>168</v>
      </c>
      <c r="C31" s="187"/>
      <c r="D31" s="187"/>
      <c r="E31" s="187"/>
      <c r="F31" s="187"/>
      <c r="G31" s="187"/>
      <c r="H31" s="187"/>
      <c r="I31" s="187"/>
      <c r="J31" s="187"/>
      <c r="K31" s="192"/>
    </row>
    <row r="32" spans="2:11">
      <c r="B32" s="115"/>
      <c r="C32" s="104"/>
      <c r="D32" s="104"/>
      <c r="E32" s="104"/>
      <c r="F32" s="104"/>
      <c r="G32" s="104"/>
      <c r="H32" s="104"/>
      <c r="I32" s="104"/>
      <c r="J32" s="104"/>
      <c r="K32" s="116"/>
    </row>
    <row r="33" spans="2:11">
      <c r="B33" s="115"/>
      <c r="C33" s="104"/>
      <c r="D33" s="104"/>
      <c r="E33" s="104"/>
      <c r="F33" s="104"/>
      <c r="G33" s="104"/>
      <c r="H33" s="104"/>
      <c r="I33" s="104"/>
      <c r="J33" s="104"/>
      <c r="K33" s="116"/>
    </row>
    <row r="34" spans="2:11">
      <c r="B34" s="115"/>
      <c r="C34" s="104"/>
      <c r="D34" s="104"/>
      <c r="E34" s="104"/>
      <c r="F34" s="104"/>
      <c r="G34" s="104"/>
      <c r="H34" s="104"/>
      <c r="I34" s="104"/>
      <c r="J34" s="104"/>
      <c r="K34" s="116"/>
    </row>
    <row r="35" spans="2:11">
      <c r="B35" s="115"/>
      <c r="C35" s="104"/>
      <c r="D35" s="104"/>
      <c r="E35" s="104"/>
      <c r="F35" s="104"/>
      <c r="G35" s="104"/>
      <c r="H35" s="104"/>
      <c r="I35" s="104"/>
      <c r="J35" s="104"/>
      <c r="K35" s="116"/>
    </row>
    <row r="36" spans="2:11">
      <c r="B36" s="115"/>
      <c r="C36" s="104"/>
      <c r="D36" s="104"/>
      <c r="E36" s="104"/>
      <c r="F36" s="104"/>
      <c r="G36" s="104"/>
      <c r="H36" s="104"/>
      <c r="I36" s="104"/>
      <c r="J36" s="104"/>
      <c r="K36" s="116"/>
    </row>
    <row r="37" spans="2:11">
      <c r="B37" s="115"/>
      <c r="C37" s="104"/>
      <c r="D37" s="104"/>
      <c r="E37" s="104"/>
      <c r="F37" s="104"/>
      <c r="G37" s="104"/>
      <c r="H37" s="104"/>
      <c r="I37" s="104"/>
      <c r="J37" s="104"/>
      <c r="K37" s="116"/>
    </row>
    <row r="38" spans="2:11">
      <c r="B38" s="115"/>
      <c r="C38" s="104"/>
      <c r="D38" s="104"/>
      <c r="E38" s="104"/>
      <c r="F38" s="104"/>
      <c r="G38" s="104"/>
      <c r="H38" s="104"/>
      <c r="I38" s="104"/>
      <c r="J38" s="104"/>
      <c r="K38" s="116"/>
    </row>
    <row r="39" spans="2:11">
      <c r="B39" s="115"/>
      <c r="C39" s="104"/>
      <c r="D39" s="104"/>
      <c r="E39" s="104"/>
      <c r="F39" s="104"/>
      <c r="G39" s="104"/>
      <c r="H39" s="104"/>
      <c r="I39" s="104"/>
      <c r="J39" s="104"/>
      <c r="K39" s="116"/>
    </row>
    <row r="40" spans="2:11">
      <c r="B40" s="115"/>
      <c r="C40" s="93" t="s">
        <v>141</v>
      </c>
      <c r="D40" s="93"/>
      <c r="E40" s="93"/>
      <c r="F40" s="93"/>
      <c r="G40" s="93"/>
      <c r="H40" s="193" t="s">
        <v>142</v>
      </c>
      <c r="I40" s="193"/>
      <c r="J40" s="104"/>
      <c r="K40" s="116"/>
    </row>
    <row r="41" spans="2:11">
      <c r="B41" s="115"/>
      <c r="C41" s="93" t="s">
        <v>143</v>
      </c>
      <c r="D41" s="93"/>
      <c r="E41" s="93"/>
      <c r="F41" s="93"/>
      <c r="G41" s="93"/>
      <c r="H41" s="193" t="s">
        <v>144</v>
      </c>
      <c r="I41" s="193"/>
      <c r="J41" s="104"/>
      <c r="K41" s="116"/>
    </row>
    <row r="42" spans="2:11">
      <c r="B42" s="115"/>
      <c r="C42" s="93" t="s">
        <v>145</v>
      </c>
      <c r="D42" s="93"/>
      <c r="E42" s="93"/>
      <c r="F42" s="93"/>
      <c r="G42" s="93"/>
      <c r="H42" s="193" t="s">
        <v>146</v>
      </c>
      <c r="I42" s="193"/>
      <c r="J42" s="104"/>
      <c r="K42" s="116"/>
    </row>
    <row r="43" spans="2:11">
      <c r="B43" s="115"/>
      <c r="C43" s="93" t="s">
        <v>147</v>
      </c>
      <c r="D43" s="93"/>
      <c r="E43" s="93"/>
      <c r="F43" s="93"/>
      <c r="G43" s="93"/>
      <c r="H43" s="193" t="s">
        <v>146</v>
      </c>
      <c r="I43" s="193"/>
      <c r="J43" s="104"/>
      <c r="K43" s="116"/>
    </row>
    <row r="44" spans="2:11">
      <c r="B44" s="115"/>
      <c r="C44" s="104"/>
      <c r="D44" s="104"/>
      <c r="E44" s="104"/>
      <c r="F44" s="104"/>
      <c r="G44" s="104"/>
      <c r="H44" s="187"/>
      <c r="I44" s="187"/>
      <c r="J44" s="104"/>
      <c r="K44" s="116"/>
    </row>
    <row r="45" spans="2:11">
      <c r="B45" s="115"/>
      <c r="C45" s="93" t="s">
        <v>153</v>
      </c>
      <c r="D45" s="93"/>
      <c r="E45" s="93"/>
      <c r="F45" s="93"/>
      <c r="G45" s="103" t="s">
        <v>148</v>
      </c>
      <c r="H45" s="193" t="s">
        <v>169</v>
      </c>
      <c r="I45" s="193"/>
      <c r="J45" s="104"/>
      <c r="K45" s="116"/>
    </row>
    <row r="46" spans="2:11">
      <c r="B46" s="115"/>
      <c r="C46" s="93"/>
      <c r="D46" s="93"/>
      <c r="E46" s="93"/>
      <c r="F46" s="93"/>
      <c r="G46" s="103" t="s">
        <v>149</v>
      </c>
      <c r="H46" s="193" t="s">
        <v>164</v>
      </c>
      <c r="I46" s="193"/>
      <c r="J46" s="104"/>
      <c r="K46" s="116"/>
    </row>
    <row r="47" spans="2:11">
      <c r="B47" s="115"/>
      <c r="C47" s="93"/>
      <c r="D47" s="93"/>
      <c r="E47" s="93"/>
      <c r="F47" s="93"/>
      <c r="G47" s="103"/>
      <c r="H47" s="194"/>
      <c r="I47" s="195"/>
      <c r="J47" s="104"/>
      <c r="K47" s="116"/>
    </row>
    <row r="48" spans="2:11" s="98" customFormat="1" ht="12.95" customHeight="1">
      <c r="B48" s="113"/>
      <c r="C48" s="93" t="s">
        <v>154</v>
      </c>
      <c r="D48" s="93"/>
      <c r="E48" s="93"/>
      <c r="F48" s="93"/>
      <c r="G48" s="93"/>
      <c r="H48" s="193" t="s">
        <v>170</v>
      </c>
      <c r="I48" s="193"/>
      <c r="J48" s="93"/>
      <c r="K48" s="116"/>
    </row>
    <row r="49" spans="2:11" s="98" customFormat="1" ht="12.95" customHeight="1">
      <c r="B49" s="113"/>
      <c r="C49" s="93"/>
      <c r="D49" s="93"/>
      <c r="E49" s="93"/>
      <c r="F49" s="93"/>
      <c r="G49" s="93"/>
      <c r="I49" s="93"/>
      <c r="J49" s="93"/>
      <c r="K49" s="116"/>
    </row>
    <row r="50" spans="2:11" s="98" customFormat="1" ht="12.95" customHeight="1">
      <c r="B50" s="113"/>
      <c r="C50" s="93"/>
      <c r="D50" s="93"/>
      <c r="E50" s="93"/>
      <c r="F50" s="93"/>
      <c r="G50" s="93"/>
      <c r="H50" s="93"/>
      <c r="I50" s="93"/>
      <c r="J50" s="93"/>
      <c r="K50" s="116"/>
    </row>
    <row r="51" spans="2:11" s="98" customFormat="1" ht="12.95" customHeight="1">
      <c r="B51" s="113"/>
      <c r="C51" s="93" t="s">
        <v>155</v>
      </c>
      <c r="D51" s="93"/>
      <c r="E51" s="93"/>
      <c r="F51" s="186" t="s">
        <v>156</v>
      </c>
      <c r="G51" s="186"/>
      <c r="H51" s="186"/>
      <c r="I51" s="186"/>
      <c r="J51" s="93"/>
      <c r="K51" s="116"/>
    </row>
    <row r="52" spans="2:11">
      <c r="B52" s="115"/>
      <c r="C52" s="104" t="s">
        <v>167</v>
      </c>
      <c r="D52" s="104"/>
      <c r="E52" s="104"/>
      <c r="F52" s="187" t="s">
        <v>157</v>
      </c>
      <c r="G52" s="187"/>
      <c r="H52" s="187"/>
      <c r="I52" s="187"/>
      <c r="J52" s="104"/>
      <c r="K52" s="116"/>
    </row>
    <row r="53" spans="2:11" s="106" customFormat="1" ht="12.95" customHeight="1">
      <c r="B53" s="117"/>
      <c r="C53" s="93"/>
      <c r="D53" s="93"/>
      <c r="E53" s="93"/>
      <c r="F53" s="105"/>
      <c r="G53" s="105"/>
      <c r="H53" s="105"/>
      <c r="I53" s="105"/>
      <c r="J53" s="105"/>
      <c r="K53" s="116"/>
    </row>
    <row r="54" spans="2:11" s="106" customFormat="1" ht="12.95" customHeight="1">
      <c r="B54" s="117"/>
      <c r="C54" s="93"/>
      <c r="D54" s="93"/>
      <c r="E54" s="93"/>
      <c r="F54" s="105"/>
      <c r="G54" s="105"/>
      <c r="H54" s="105"/>
      <c r="I54" s="105"/>
      <c r="J54" s="105"/>
      <c r="K54" s="116"/>
    </row>
    <row r="55" spans="2:11" s="106" customFormat="1" ht="7.5" customHeight="1">
      <c r="B55" s="117"/>
      <c r="C55" s="93"/>
      <c r="D55" s="93"/>
      <c r="E55" s="93"/>
      <c r="F55" s="105"/>
      <c r="G55" s="105"/>
      <c r="H55" s="105"/>
      <c r="I55" s="105"/>
      <c r="J55" s="105"/>
      <c r="K55" s="116"/>
    </row>
    <row r="56" spans="2:11" s="106" customFormat="1" ht="12.95" customHeight="1">
      <c r="B56" s="117"/>
      <c r="C56" s="93"/>
      <c r="D56" s="93"/>
      <c r="E56" s="93"/>
      <c r="F56" s="105"/>
      <c r="G56" s="105"/>
      <c r="H56" s="105"/>
      <c r="I56" s="105"/>
      <c r="J56" s="105"/>
      <c r="K56" s="116"/>
    </row>
    <row r="57" spans="2:11" ht="22.5" customHeight="1" thickBot="1">
      <c r="B57" s="118"/>
      <c r="C57" s="119"/>
      <c r="D57" s="119"/>
      <c r="E57" s="119"/>
      <c r="F57" s="119"/>
      <c r="G57" s="119"/>
      <c r="H57" s="119"/>
      <c r="I57" s="119"/>
      <c r="J57" s="119"/>
      <c r="K57" s="120"/>
    </row>
    <row r="58" spans="2:11" ht="6.75" customHeight="1"/>
  </sheetData>
  <mergeCells count="16">
    <mergeCell ref="B25:K25"/>
    <mergeCell ref="C26:J26"/>
    <mergeCell ref="C27:J27"/>
    <mergeCell ref="F52:I52"/>
    <mergeCell ref="B30:K30"/>
    <mergeCell ref="B31:K31"/>
    <mergeCell ref="H48:I48"/>
    <mergeCell ref="H40:I40"/>
    <mergeCell ref="H44:I44"/>
    <mergeCell ref="H47:I47"/>
    <mergeCell ref="F51:I51"/>
    <mergeCell ref="H41:I41"/>
    <mergeCell ref="H42:I42"/>
    <mergeCell ref="H43:I43"/>
    <mergeCell ref="H45:I45"/>
    <mergeCell ref="H46:I46"/>
  </mergeCells>
  <pageMargins left="0.7" right="0.7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view="pageBreakPreview" zoomScale="90" zoomScaleNormal="100" zoomScaleSheetLayoutView="90" workbookViewId="0">
      <selection sqref="A1:E44"/>
    </sheetView>
  </sheetViews>
  <sheetFormatPr defaultRowHeight="15"/>
  <cols>
    <col min="1" max="1" width="6.5703125" customWidth="1"/>
    <col min="2" max="2" width="51.5703125" bestFit="1" customWidth="1"/>
    <col min="3" max="3" width="9.42578125" customWidth="1"/>
    <col min="4" max="4" width="25.5703125" customWidth="1"/>
    <col min="5" max="5" width="29.28515625" customWidth="1"/>
    <col min="6" max="6" width="29.5703125" customWidth="1"/>
  </cols>
  <sheetData>
    <row r="1" spans="1:5">
      <c r="A1" s="16"/>
      <c r="B1" s="21" t="s">
        <v>0</v>
      </c>
      <c r="C1" s="16"/>
      <c r="D1" s="16"/>
      <c r="E1" s="16"/>
    </row>
    <row r="2" spans="1:5">
      <c r="A2" s="16"/>
      <c r="B2" s="21" t="s">
        <v>186</v>
      </c>
      <c r="C2" s="16"/>
      <c r="D2" s="16"/>
      <c r="E2" s="16"/>
    </row>
    <row r="3" spans="1:5" s="7" customFormat="1">
      <c r="A3" s="16"/>
      <c r="B3" s="17"/>
      <c r="C3" s="16"/>
      <c r="D3" s="16"/>
      <c r="E3" s="16"/>
    </row>
    <row r="4" spans="1:5">
      <c r="A4" s="22" t="s">
        <v>1</v>
      </c>
      <c r="B4" s="23" t="s">
        <v>2</v>
      </c>
      <c r="C4" s="22" t="s">
        <v>3</v>
      </c>
      <c r="D4" s="22" t="s">
        <v>163</v>
      </c>
      <c r="E4" s="22" t="s">
        <v>4</v>
      </c>
    </row>
    <row r="5" spans="1:5">
      <c r="A5" s="22"/>
      <c r="B5" s="23"/>
      <c r="C5" s="22"/>
      <c r="D5" s="24" t="s">
        <v>164</v>
      </c>
      <c r="E5" s="24" t="s">
        <v>158</v>
      </c>
    </row>
    <row r="6" spans="1:5">
      <c r="A6" s="22" t="s">
        <v>5</v>
      </c>
      <c r="B6" s="22" t="s">
        <v>6</v>
      </c>
      <c r="C6" s="22"/>
      <c r="D6" s="24"/>
      <c r="E6" s="24"/>
    </row>
    <row r="7" spans="1:5">
      <c r="A7" s="24">
        <v>1</v>
      </c>
      <c r="B7" s="22" t="s">
        <v>7</v>
      </c>
      <c r="C7" s="22" t="s">
        <v>8</v>
      </c>
      <c r="D7" s="24"/>
      <c r="E7" s="24"/>
    </row>
    <row r="8" spans="1:5">
      <c r="A8" s="22" t="s">
        <v>9</v>
      </c>
      <c r="B8" s="25" t="s">
        <v>10</v>
      </c>
      <c r="C8" s="22"/>
      <c r="D8" s="26">
        <v>22922493</v>
      </c>
      <c r="E8" s="26">
        <v>24216261</v>
      </c>
    </row>
    <row r="9" spans="1:5">
      <c r="A9" s="22" t="s">
        <v>11</v>
      </c>
      <c r="B9" s="25" t="s">
        <v>12</v>
      </c>
      <c r="C9" s="22"/>
      <c r="D9" s="26">
        <v>0</v>
      </c>
      <c r="E9" s="26">
        <v>420000</v>
      </c>
    </row>
    <row r="10" spans="1:5">
      <c r="A10" s="22"/>
      <c r="B10" s="22" t="s">
        <v>13</v>
      </c>
      <c r="C10" s="22"/>
      <c r="D10" s="27">
        <f>D8</f>
        <v>22922493</v>
      </c>
      <c r="E10" s="27">
        <v>24636261</v>
      </c>
    </row>
    <row r="11" spans="1:5">
      <c r="A11" s="24">
        <v>3</v>
      </c>
      <c r="B11" s="22" t="s">
        <v>14</v>
      </c>
      <c r="C11" s="24">
        <v>3</v>
      </c>
      <c r="D11" s="24"/>
      <c r="E11" s="24"/>
    </row>
    <row r="12" spans="1:5">
      <c r="A12" s="22" t="s">
        <v>9</v>
      </c>
      <c r="B12" s="25" t="s">
        <v>15</v>
      </c>
      <c r="C12" s="22"/>
      <c r="D12" s="24"/>
      <c r="E12" s="24"/>
    </row>
    <row r="13" spans="1:5">
      <c r="A13" s="22" t="s">
        <v>11</v>
      </c>
      <c r="B13" s="25" t="s">
        <v>16</v>
      </c>
      <c r="C13" s="22"/>
      <c r="D13" s="26"/>
      <c r="E13" s="26"/>
    </row>
    <row r="14" spans="1:5">
      <c r="A14" s="22"/>
      <c r="B14" s="22" t="s">
        <v>17</v>
      </c>
      <c r="C14" s="22"/>
      <c r="D14" s="27"/>
      <c r="E14" s="27"/>
    </row>
    <row r="15" spans="1:5">
      <c r="A15" s="24">
        <v>4</v>
      </c>
      <c r="B15" s="22" t="s">
        <v>18</v>
      </c>
      <c r="C15" s="24">
        <v>4</v>
      </c>
      <c r="D15" s="24"/>
      <c r="E15" s="24"/>
    </row>
    <row r="16" spans="1:5">
      <c r="A16" s="22" t="s">
        <v>9</v>
      </c>
      <c r="B16" s="25" t="s">
        <v>19</v>
      </c>
      <c r="C16" s="22"/>
      <c r="D16" s="26">
        <v>120000</v>
      </c>
      <c r="E16" s="26">
        <v>80000</v>
      </c>
    </row>
    <row r="17" spans="1:7">
      <c r="A17" s="22" t="s">
        <v>11</v>
      </c>
      <c r="B17" s="25" t="s">
        <v>20</v>
      </c>
      <c r="C17" s="22"/>
      <c r="D17" s="24"/>
      <c r="E17" s="24"/>
    </row>
    <row r="18" spans="1:7">
      <c r="A18" s="22" t="s">
        <v>21</v>
      </c>
      <c r="B18" s="22" t="s">
        <v>22</v>
      </c>
      <c r="C18" s="22"/>
      <c r="D18" s="27">
        <f>D16</f>
        <v>120000</v>
      </c>
      <c r="E18" s="27">
        <v>120000</v>
      </c>
    </row>
    <row r="19" spans="1:7">
      <c r="A19" s="22"/>
      <c r="B19" s="22" t="s">
        <v>23</v>
      </c>
      <c r="C19" s="22"/>
      <c r="D19" s="127">
        <f>D10+D18</f>
        <v>23042493</v>
      </c>
      <c r="E19" s="127">
        <v>24756261</v>
      </c>
    </row>
    <row r="20" spans="1:7">
      <c r="A20" s="24">
        <v>2</v>
      </c>
      <c r="B20" s="22" t="s">
        <v>24</v>
      </c>
      <c r="C20" s="24">
        <v>5</v>
      </c>
      <c r="D20" s="24"/>
      <c r="E20" s="24"/>
    </row>
    <row r="21" spans="1:7">
      <c r="A21" s="22" t="s">
        <v>9</v>
      </c>
      <c r="B21" s="25" t="s">
        <v>25</v>
      </c>
      <c r="C21" s="22"/>
      <c r="D21" s="24"/>
      <c r="E21" s="24"/>
    </row>
    <row r="22" spans="1:7">
      <c r="A22" s="22" t="s">
        <v>11</v>
      </c>
      <c r="B22" s="25" t="s">
        <v>26</v>
      </c>
      <c r="C22" s="22"/>
      <c r="D22" s="26">
        <f>Sheet1!H2</f>
        <v>25080816.050000001</v>
      </c>
      <c r="E22" s="26">
        <v>26400859</v>
      </c>
    </row>
    <row r="23" spans="1:7">
      <c r="A23" s="22" t="s">
        <v>27</v>
      </c>
      <c r="B23" s="25" t="s">
        <v>28</v>
      </c>
      <c r="C23" s="22"/>
      <c r="D23" s="26">
        <f>Sheet1!J4</f>
        <v>3173086.3833333333</v>
      </c>
      <c r="E23" s="26">
        <v>26882</v>
      </c>
    </row>
    <row r="24" spans="1:7">
      <c r="A24" s="22" t="s">
        <v>29</v>
      </c>
      <c r="B24" s="25" t="s">
        <v>30</v>
      </c>
      <c r="C24" s="22"/>
      <c r="D24" s="26">
        <f>Sheet1!H3</f>
        <v>8030856.7999999998</v>
      </c>
      <c r="E24" s="26">
        <v>10038571</v>
      </c>
    </row>
    <row r="25" spans="1:7">
      <c r="A25" s="22" t="s">
        <v>31</v>
      </c>
      <c r="B25" s="25" t="s">
        <v>161</v>
      </c>
      <c r="C25" s="22"/>
      <c r="D25" s="26">
        <f>Sheet1!H5</f>
        <v>10384412</v>
      </c>
      <c r="E25" s="26">
        <v>12980515</v>
      </c>
    </row>
    <row r="26" spans="1:7">
      <c r="A26" s="22"/>
      <c r="B26" s="22" t="s">
        <v>33</v>
      </c>
      <c r="C26" s="25"/>
      <c r="D26" s="27">
        <f>SUM(D22:D25)</f>
        <v>46669171.233333334</v>
      </c>
      <c r="E26" s="27">
        <v>49446557</v>
      </c>
    </row>
    <row r="27" spans="1:7">
      <c r="A27" s="22" t="s">
        <v>34</v>
      </c>
      <c r="B27" s="22" t="s">
        <v>35</v>
      </c>
      <c r="C27" s="22"/>
      <c r="D27" s="27">
        <f>D19+D26</f>
        <v>69711664.233333334</v>
      </c>
      <c r="E27" s="27">
        <v>74202818</v>
      </c>
    </row>
    <row r="28" spans="1:7">
      <c r="A28" s="22" t="s">
        <v>36</v>
      </c>
      <c r="B28" s="22" t="s">
        <v>37</v>
      </c>
      <c r="C28" s="22"/>
      <c r="D28" s="24"/>
      <c r="E28" s="24"/>
    </row>
    <row r="29" spans="1:7">
      <c r="A29" s="22" t="s">
        <v>5</v>
      </c>
      <c r="B29" s="22" t="s">
        <v>38</v>
      </c>
      <c r="C29" s="24">
        <v>3</v>
      </c>
      <c r="D29" s="24"/>
      <c r="E29" s="24"/>
    </row>
    <row r="30" spans="1:7">
      <c r="A30" s="22" t="s">
        <v>39</v>
      </c>
      <c r="B30" s="25" t="s">
        <v>40</v>
      </c>
      <c r="C30" s="22"/>
      <c r="D30" s="24"/>
      <c r="E30" s="24"/>
    </row>
    <row r="31" spans="1:7">
      <c r="A31" s="22" t="s">
        <v>41</v>
      </c>
      <c r="B31" s="25" t="s">
        <v>42</v>
      </c>
      <c r="C31" s="22"/>
      <c r="D31" s="179">
        <f>19106*138</f>
        <v>2636628</v>
      </c>
      <c r="E31" s="26">
        <v>3003575</v>
      </c>
      <c r="G31" s="1"/>
    </row>
    <row r="32" spans="1:7" ht="13.5" customHeight="1">
      <c r="A32" s="22" t="s">
        <v>43</v>
      </c>
      <c r="B32" s="25" t="s">
        <v>44</v>
      </c>
      <c r="C32" s="22"/>
      <c r="D32" s="29"/>
      <c r="E32" s="29"/>
    </row>
    <row r="33" spans="1:5">
      <c r="A33" s="22" t="s">
        <v>31</v>
      </c>
      <c r="B33" s="25" t="s">
        <v>45</v>
      </c>
      <c r="C33" s="22"/>
      <c r="D33" s="28">
        <v>732254</v>
      </c>
      <c r="E33" s="28">
        <v>749467</v>
      </c>
    </row>
    <row r="34" spans="1:5">
      <c r="A34" s="22" t="s">
        <v>46</v>
      </c>
      <c r="B34" s="25" t="s">
        <v>47</v>
      </c>
      <c r="C34" s="22"/>
      <c r="D34" s="28"/>
      <c r="E34" s="28"/>
    </row>
    <row r="35" spans="1:5">
      <c r="A35" s="22" t="s">
        <v>48</v>
      </c>
      <c r="B35" s="25" t="s">
        <v>49</v>
      </c>
      <c r="C35" s="22"/>
      <c r="D35" s="28"/>
      <c r="E35" s="28">
        <v>165298</v>
      </c>
    </row>
    <row r="36" spans="1:5">
      <c r="A36" s="22"/>
      <c r="B36" s="22" t="s">
        <v>50</v>
      </c>
      <c r="C36" s="22"/>
      <c r="D36" s="30">
        <f>D31+D33</f>
        <v>3368882</v>
      </c>
      <c r="E36" s="30">
        <v>3918340</v>
      </c>
    </row>
    <row r="37" spans="1:5">
      <c r="A37" s="22"/>
      <c r="B37" s="25" t="s">
        <v>51</v>
      </c>
      <c r="C37" s="22"/>
      <c r="D37" s="27"/>
      <c r="E37" s="27"/>
    </row>
    <row r="38" spans="1:5">
      <c r="A38" s="22"/>
      <c r="B38" s="22" t="s">
        <v>50</v>
      </c>
      <c r="C38" s="22"/>
      <c r="D38" s="27"/>
      <c r="E38" s="27"/>
    </row>
    <row r="39" spans="1:5">
      <c r="A39" s="22" t="s">
        <v>52</v>
      </c>
      <c r="B39" s="22" t="s">
        <v>53</v>
      </c>
      <c r="C39" s="24">
        <v>3</v>
      </c>
      <c r="D39" s="27"/>
      <c r="E39" s="27"/>
    </row>
    <row r="40" spans="1:5">
      <c r="A40" s="22" t="s">
        <v>39</v>
      </c>
      <c r="B40" s="25" t="s">
        <v>54</v>
      </c>
      <c r="C40" s="22"/>
      <c r="D40" s="27">
        <f>E40+E41</f>
        <v>139927442</v>
      </c>
      <c r="E40" s="27">
        <v>127008712</v>
      </c>
    </row>
    <row r="41" spans="1:5">
      <c r="A41" s="22" t="s">
        <v>39</v>
      </c>
      <c r="B41" s="25" t="s">
        <v>55</v>
      </c>
      <c r="C41" s="22"/>
      <c r="D41" s="27">
        <f>E42</f>
        <v>-69642964</v>
      </c>
      <c r="E41" s="27">
        <v>12918730</v>
      </c>
    </row>
    <row r="42" spans="1:5">
      <c r="A42" s="22" t="s">
        <v>41</v>
      </c>
      <c r="B42" s="25" t="s">
        <v>56</v>
      </c>
      <c r="C42" s="22"/>
      <c r="D42" s="27">
        <f>'te ardhura '!F37</f>
        <v>-1431134</v>
      </c>
      <c r="E42" s="27">
        <v>-69642964</v>
      </c>
    </row>
    <row r="43" spans="1:5">
      <c r="A43" s="22" t="s">
        <v>43</v>
      </c>
      <c r="B43" s="22" t="s">
        <v>57</v>
      </c>
      <c r="C43" s="22"/>
      <c r="D43" s="27">
        <f>D40+D41+D42</f>
        <v>68853344</v>
      </c>
      <c r="E43" s="27">
        <v>70284478</v>
      </c>
    </row>
    <row r="44" spans="1:5">
      <c r="A44" s="22"/>
      <c r="B44" s="22" t="s">
        <v>58</v>
      </c>
      <c r="C44" s="22"/>
      <c r="D44" s="27">
        <f>D36+D43</f>
        <v>72222226</v>
      </c>
      <c r="E44" s="27">
        <v>74202818</v>
      </c>
    </row>
    <row r="45" spans="1:5">
      <c r="D45" s="1"/>
    </row>
    <row r="51" spans="4:4">
      <c r="D51" s="2"/>
    </row>
  </sheetData>
  <pageMargins left="0.7" right="0.7" top="0.75" bottom="0.75" header="0.3" footer="0.3"/>
  <pageSetup scale="99" fitToHeight="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view="pageBreakPreview" topLeftCell="A22" zoomScaleNormal="100" zoomScaleSheetLayoutView="100" workbookViewId="0">
      <selection activeCell="D5" sqref="D5:E5"/>
    </sheetView>
  </sheetViews>
  <sheetFormatPr defaultRowHeight="15"/>
  <cols>
    <col min="1" max="1" width="7.5703125" style="5" customWidth="1"/>
    <col min="2" max="2" width="4.7109375" style="6" hidden="1" customWidth="1"/>
    <col min="3" max="3" width="40.7109375" style="6" bestFit="1" customWidth="1"/>
    <col min="4" max="4" width="5.85546875" style="6" customWidth="1"/>
    <col min="5" max="5" width="4.42578125" style="6" customWidth="1"/>
    <col min="6" max="6" width="15" style="6" bestFit="1" customWidth="1"/>
    <col min="7" max="7" width="16.7109375" style="6" customWidth="1"/>
    <col min="8" max="8" width="1.85546875" style="6" customWidth="1"/>
    <col min="9" max="9" width="9.140625" style="6"/>
    <col min="10" max="10" width="9.85546875" style="6" hidden="1" customWidth="1"/>
    <col min="11" max="11" width="15" style="6" bestFit="1" customWidth="1"/>
    <col min="12" max="12" width="9.140625" style="6"/>
    <col min="13" max="13" width="14.28515625" style="6" bestFit="1" customWidth="1"/>
    <col min="14" max="16384" width="9.140625" style="6"/>
  </cols>
  <sheetData>
    <row r="1" spans="1:13" s="7" customFormat="1"/>
    <row r="2" spans="1:13" s="7" customFormat="1">
      <c r="A2" s="16"/>
      <c r="B2" s="21" t="s">
        <v>0</v>
      </c>
      <c r="C2" s="16"/>
      <c r="D2" s="16"/>
      <c r="E2" s="16"/>
    </row>
    <row r="3" spans="1:13" s="7" customFormat="1">
      <c r="A3" s="16"/>
      <c r="B3" s="21" t="s">
        <v>133</v>
      </c>
      <c r="C3" s="16" t="s">
        <v>183</v>
      </c>
      <c r="D3" s="16"/>
      <c r="E3" s="16"/>
    </row>
    <row r="4" spans="1:13" s="7" customFormat="1" ht="15.75" thickBot="1">
      <c r="A4" s="16"/>
      <c r="B4" s="17"/>
      <c r="C4" s="16"/>
      <c r="D4" s="16"/>
      <c r="E4" s="16"/>
    </row>
    <row r="5" spans="1:13" ht="15.75" thickBot="1">
      <c r="A5" s="226" t="s">
        <v>1</v>
      </c>
      <c r="B5" s="227"/>
      <c r="C5" s="74" t="s">
        <v>59</v>
      </c>
      <c r="D5" s="208" t="s">
        <v>60</v>
      </c>
      <c r="E5" s="215"/>
      <c r="F5" s="75" t="s">
        <v>4</v>
      </c>
      <c r="G5" s="83" t="s">
        <v>4</v>
      </c>
    </row>
    <row r="6" spans="1:13" ht="15.75" thickBot="1">
      <c r="A6" s="226"/>
      <c r="B6" s="227"/>
      <c r="C6" s="74"/>
      <c r="D6" s="208"/>
      <c r="E6" s="209"/>
      <c r="F6" s="148" t="s">
        <v>164</v>
      </c>
      <c r="G6" s="155" t="s">
        <v>158</v>
      </c>
    </row>
    <row r="7" spans="1:13" ht="15.75" thickBot="1">
      <c r="A7" s="232">
        <v>1</v>
      </c>
      <c r="B7" s="233"/>
      <c r="C7" s="76" t="s">
        <v>61</v>
      </c>
      <c r="D7" s="208"/>
      <c r="E7" s="209"/>
      <c r="F7" s="156"/>
      <c r="G7" s="156"/>
    </row>
    <row r="8" spans="1:13" ht="15.75" thickBot="1">
      <c r="A8" s="234" t="s">
        <v>9</v>
      </c>
      <c r="B8" s="235"/>
      <c r="C8" s="20" t="s">
        <v>171</v>
      </c>
      <c r="D8" s="212"/>
      <c r="E8" s="213"/>
      <c r="F8" s="158">
        <v>57179867</v>
      </c>
      <c r="G8" s="158">
        <v>71340573</v>
      </c>
    </row>
    <row r="9" spans="1:13" ht="15.75" thickBot="1">
      <c r="A9" s="228" t="s">
        <v>11</v>
      </c>
      <c r="B9" s="229"/>
      <c r="C9" s="20" t="s">
        <v>130</v>
      </c>
      <c r="D9" s="202"/>
      <c r="E9" s="203"/>
      <c r="F9" s="157"/>
      <c r="G9" s="157"/>
    </row>
    <row r="10" spans="1:13" ht="15.75" thickBot="1">
      <c r="A10" s="228" t="s">
        <v>27</v>
      </c>
      <c r="B10" s="229"/>
      <c r="C10" s="20" t="s">
        <v>131</v>
      </c>
      <c r="D10" s="202"/>
      <c r="E10" s="203"/>
      <c r="F10" s="157"/>
      <c r="G10" s="157"/>
    </row>
    <row r="11" spans="1:13" ht="15.75" thickBot="1">
      <c r="A11" s="228" t="s">
        <v>29</v>
      </c>
      <c r="B11" s="229"/>
      <c r="C11" s="20" t="s">
        <v>62</v>
      </c>
      <c r="D11" s="202"/>
      <c r="E11" s="203"/>
      <c r="F11" s="157"/>
      <c r="G11" s="157"/>
    </row>
    <row r="12" spans="1:13" ht="15.75" thickBot="1">
      <c r="A12" s="228" t="s">
        <v>21</v>
      </c>
      <c r="B12" s="229"/>
      <c r="C12" s="20" t="s">
        <v>63</v>
      </c>
      <c r="D12" s="202"/>
      <c r="E12" s="203"/>
      <c r="F12" s="157"/>
      <c r="G12" s="157">
        <v>0</v>
      </c>
    </row>
    <row r="13" spans="1:13" ht="15.75" thickBot="1">
      <c r="A13" s="228" t="s">
        <v>32</v>
      </c>
      <c r="B13" s="229"/>
      <c r="C13" s="20" t="s">
        <v>64</v>
      </c>
      <c r="D13" s="202"/>
      <c r="E13" s="203"/>
      <c r="F13" s="157"/>
      <c r="G13" s="157"/>
    </row>
    <row r="14" spans="1:13" ht="15.75" thickBot="1">
      <c r="A14" s="230" t="s">
        <v>32</v>
      </c>
      <c r="B14" s="231"/>
      <c r="C14" s="20" t="s">
        <v>162</v>
      </c>
      <c r="D14" s="206"/>
      <c r="E14" s="207"/>
      <c r="F14" s="157"/>
      <c r="G14" s="157">
        <v>110000</v>
      </c>
    </row>
    <row r="15" spans="1:13" ht="15.75" thickBot="1">
      <c r="A15" s="226" t="s">
        <v>1</v>
      </c>
      <c r="B15" s="227"/>
      <c r="C15" s="77" t="s">
        <v>65</v>
      </c>
      <c r="D15" s="198"/>
      <c r="E15" s="199"/>
      <c r="F15" s="158">
        <v>57179867</v>
      </c>
      <c r="G15" s="161">
        <f>G8+G14</f>
        <v>71450573</v>
      </c>
      <c r="M15" s="138"/>
    </row>
    <row r="16" spans="1:13" ht="15.75" thickBot="1">
      <c r="A16" s="226" t="s">
        <v>36</v>
      </c>
      <c r="B16" s="227"/>
      <c r="C16" s="78" t="s">
        <v>66</v>
      </c>
      <c r="D16" s="198"/>
      <c r="E16" s="199"/>
      <c r="F16" s="161"/>
      <c r="G16" s="162"/>
    </row>
    <row r="17" spans="1:11" ht="15.75" thickBot="1">
      <c r="A17" s="224">
        <v>2</v>
      </c>
      <c r="B17" s="225"/>
      <c r="C17" s="76" t="s">
        <v>67</v>
      </c>
      <c r="D17" s="208"/>
      <c r="E17" s="209"/>
      <c r="F17" s="123"/>
      <c r="G17" s="157"/>
    </row>
    <row r="18" spans="1:11" ht="15.75" thickBot="1">
      <c r="A18" s="214" t="s">
        <v>9</v>
      </c>
      <c r="B18" s="215"/>
      <c r="C18" s="20" t="s">
        <v>19</v>
      </c>
      <c r="D18" s="208"/>
      <c r="E18" s="209"/>
      <c r="F18" s="157"/>
      <c r="G18" s="157"/>
    </row>
    <row r="19" spans="1:11" ht="15.75" thickBot="1">
      <c r="A19" s="196">
        <v>3</v>
      </c>
      <c r="B19" s="197"/>
      <c r="C19" s="76" t="s">
        <v>68</v>
      </c>
      <c r="D19" s="198"/>
      <c r="E19" s="199"/>
      <c r="F19" s="161">
        <f>-21990970+-261560-210774</f>
        <v>-22463304</v>
      </c>
      <c r="G19" s="161">
        <f>-119528264.74+5415738-10000</f>
        <v>-114122526.73999999</v>
      </c>
    </row>
    <row r="20" spans="1:11" ht="15.75" thickBot="1">
      <c r="A20" s="196">
        <v>4</v>
      </c>
      <c r="B20" s="197"/>
      <c r="C20" s="78" t="s">
        <v>69</v>
      </c>
      <c r="D20" s="222"/>
      <c r="E20" s="223"/>
      <c r="F20" s="161">
        <f>F21+F22</f>
        <v>-29872992</v>
      </c>
      <c r="G20" s="161">
        <f>G21+G22</f>
        <v>-19022310</v>
      </c>
    </row>
    <row r="21" spans="1:11" ht="15.75" thickBot="1">
      <c r="A21" s="212" t="s">
        <v>9</v>
      </c>
      <c r="B21" s="216"/>
      <c r="C21" s="79" t="s">
        <v>70</v>
      </c>
      <c r="D21" s="217"/>
      <c r="E21" s="218"/>
      <c r="F21" s="157">
        <v>-25776368</v>
      </c>
      <c r="G21" s="157">
        <v>-16426019</v>
      </c>
    </row>
    <row r="22" spans="1:11" ht="15.75" thickBot="1">
      <c r="A22" s="206" t="s">
        <v>11</v>
      </c>
      <c r="B22" s="219"/>
      <c r="C22" s="80" t="s">
        <v>71</v>
      </c>
      <c r="D22" s="220"/>
      <c r="E22" s="221"/>
      <c r="F22" s="157">
        <f>-(3679602+417022)</f>
        <v>-4096624</v>
      </c>
      <c r="G22" s="160">
        <v>-2596291</v>
      </c>
    </row>
    <row r="23" spans="1:11" ht="15.75" thickBot="1">
      <c r="A23" s="196">
        <v>5</v>
      </c>
      <c r="B23" s="197"/>
      <c r="C23" s="76" t="s">
        <v>72</v>
      </c>
      <c r="D23" s="198"/>
      <c r="E23" s="199"/>
      <c r="F23" s="163"/>
      <c r="G23" s="163">
        <f>G24</f>
        <v>-7852083</v>
      </c>
    </row>
    <row r="24" spans="1:11" ht="15.75" thickBot="1">
      <c r="A24" s="214" t="s">
        <v>11</v>
      </c>
      <c r="B24" s="215"/>
      <c r="C24" s="20" t="s">
        <v>73</v>
      </c>
      <c r="D24" s="208"/>
      <c r="E24" s="209"/>
      <c r="F24" s="128">
        <v>-6244705</v>
      </c>
      <c r="G24" s="157">
        <v>-7852083</v>
      </c>
    </row>
    <row r="25" spans="1:11" ht="15.75" thickBot="1">
      <c r="A25" s="196" t="s">
        <v>36</v>
      </c>
      <c r="B25" s="197"/>
      <c r="C25" s="77" t="s">
        <v>74</v>
      </c>
      <c r="D25" s="198"/>
      <c r="E25" s="199"/>
      <c r="F25" s="161">
        <f>F19+F20+F24</f>
        <v>-58581001</v>
      </c>
      <c r="G25" s="161">
        <f>G19+G20+G23</f>
        <v>-140996919.74000001</v>
      </c>
    </row>
    <row r="26" spans="1:11" ht="15.75" thickBot="1">
      <c r="A26" s="196">
        <v>7</v>
      </c>
      <c r="B26" s="197"/>
      <c r="C26" s="78" t="s">
        <v>75</v>
      </c>
      <c r="D26" s="198"/>
      <c r="E26" s="199"/>
      <c r="F26" s="161">
        <f>F15+F25</f>
        <v>-1401134</v>
      </c>
      <c r="G26" s="161">
        <f>G15+G25</f>
        <v>-69546346.74000001</v>
      </c>
    </row>
    <row r="27" spans="1:11" ht="15.75" thickBot="1">
      <c r="A27" s="196"/>
      <c r="B27" s="197"/>
      <c r="C27" s="77" t="s">
        <v>76</v>
      </c>
      <c r="D27" s="208"/>
      <c r="E27" s="209"/>
      <c r="F27" s="159"/>
      <c r="G27" s="157"/>
    </row>
    <row r="28" spans="1:11" ht="15.75" thickBot="1">
      <c r="A28" s="210">
        <v>8</v>
      </c>
      <c r="B28" s="211"/>
      <c r="C28" s="20" t="s">
        <v>77</v>
      </c>
      <c r="D28" s="212"/>
      <c r="E28" s="213"/>
      <c r="F28" s="157"/>
      <c r="G28" s="157"/>
      <c r="K28" s="8"/>
    </row>
    <row r="29" spans="1:11" ht="15.75" thickBot="1">
      <c r="A29" s="200">
        <v>9</v>
      </c>
      <c r="B29" s="201"/>
      <c r="C29" s="20" t="s">
        <v>78</v>
      </c>
      <c r="D29" s="202"/>
      <c r="E29" s="203"/>
      <c r="F29" s="157"/>
      <c r="G29" s="157">
        <v>-1617.36</v>
      </c>
    </row>
    <row r="30" spans="1:11" ht="15.75" thickBot="1">
      <c r="A30" s="200">
        <v>10</v>
      </c>
      <c r="B30" s="201"/>
      <c r="C30" s="20" t="s">
        <v>79</v>
      </c>
      <c r="D30" s="202"/>
      <c r="E30" s="203"/>
      <c r="F30" s="157">
        <v>-30000</v>
      </c>
      <c r="G30" s="157">
        <v>-95000</v>
      </c>
    </row>
    <row r="31" spans="1:11" ht="15.75" thickBot="1">
      <c r="A31" s="200">
        <v>11</v>
      </c>
      <c r="B31" s="201"/>
      <c r="C31" s="20" t="s">
        <v>80</v>
      </c>
      <c r="D31" s="202"/>
      <c r="E31" s="203"/>
      <c r="F31" s="157"/>
      <c r="G31" s="157"/>
    </row>
    <row r="32" spans="1:11" ht="15.75" thickBot="1">
      <c r="A32" s="204">
        <v>12</v>
      </c>
      <c r="B32" s="205"/>
      <c r="C32" s="20" t="s">
        <v>81</v>
      </c>
      <c r="D32" s="206"/>
      <c r="E32" s="207"/>
      <c r="F32" s="157"/>
      <c r="G32" s="157"/>
    </row>
    <row r="33" spans="1:11" ht="15.75" thickBot="1">
      <c r="A33" s="196"/>
      <c r="B33" s="197"/>
      <c r="C33" s="76" t="s">
        <v>82</v>
      </c>
      <c r="D33" s="198"/>
      <c r="E33" s="199"/>
      <c r="F33" s="161">
        <v>-30000</v>
      </c>
      <c r="G33" s="161">
        <f>G29+G30</f>
        <v>-96617.36</v>
      </c>
    </row>
    <row r="34" spans="1:11" ht="15.75" thickBot="1">
      <c r="A34" s="196" t="s">
        <v>52</v>
      </c>
      <c r="B34" s="197"/>
      <c r="C34" s="81" t="s">
        <v>83</v>
      </c>
      <c r="D34" s="198"/>
      <c r="E34" s="199"/>
      <c r="F34" s="161"/>
      <c r="G34" s="161"/>
    </row>
    <row r="35" spans="1:11" ht="15.75" thickBot="1">
      <c r="A35" s="196">
        <v>13</v>
      </c>
      <c r="B35" s="197"/>
      <c r="C35" s="82" t="s">
        <v>84</v>
      </c>
      <c r="D35" s="198"/>
      <c r="E35" s="199"/>
      <c r="F35" s="164">
        <f>F26+F33</f>
        <v>-1431134</v>
      </c>
      <c r="G35" s="161">
        <f>G26+G33</f>
        <v>-69642964.100000009</v>
      </c>
    </row>
    <row r="36" spans="1:11" ht="15.75" thickBot="1">
      <c r="A36" s="196">
        <v>14</v>
      </c>
      <c r="B36" s="197"/>
      <c r="C36" s="19" t="s">
        <v>85</v>
      </c>
      <c r="D36" s="198"/>
      <c r="E36" s="199"/>
      <c r="F36" s="161"/>
      <c r="G36" s="161"/>
    </row>
    <row r="37" spans="1:11" ht="15.75" thickBot="1">
      <c r="A37" s="196">
        <v>15</v>
      </c>
      <c r="B37" s="197"/>
      <c r="C37" s="18" t="s">
        <v>86</v>
      </c>
      <c r="D37" s="198"/>
      <c r="E37" s="199"/>
      <c r="F37" s="161">
        <f>F35</f>
        <v>-1431134</v>
      </c>
      <c r="G37" s="161">
        <f>G35</f>
        <v>-69642964.100000009</v>
      </c>
      <c r="J37" s="4"/>
    </row>
    <row r="42" spans="1:11">
      <c r="K42" s="147"/>
    </row>
  </sheetData>
  <mergeCells count="66">
    <mergeCell ref="A6:B6"/>
    <mergeCell ref="D6:E6"/>
    <mergeCell ref="A9:B9"/>
    <mergeCell ref="D9:E9"/>
    <mergeCell ref="A5:B5"/>
    <mergeCell ref="D5:E5"/>
    <mergeCell ref="A10:B10"/>
    <mergeCell ref="D10:E10"/>
    <mergeCell ref="A7:B7"/>
    <mergeCell ref="D7:E7"/>
    <mergeCell ref="A8:B8"/>
    <mergeCell ref="D8:E8"/>
    <mergeCell ref="A13:B13"/>
    <mergeCell ref="D13:E13"/>
    <mergeCell ref="A14:B14"/>
    <mergeCell ref="D14:E14"/>
    <mergeCell ref="A11:B11"/>
    <mergeCell ref="D11:E11"/>
    <mergeCell ref="A12:B12"/>
    <mergeCell ref="D12:E12"/>
    <mergeCell ref="A17:B17"/>
    <mergeCell ref="D17:E17"/>
    <mergeCell ref="A18:B18"/>
    <mergeCell ref="D18:E18"/>
    <mergeCell ref="A15:B15"/>
    <mergeCell ref="D15:E15"/>
    <mergeCell ref="A16:B16"/>
    <mergeCell ref="D16:E16"/>
    <mergeCell ref="A21:B21"/>
    <mergeCell ref="D21:E21"/>
    <mergeCell ref="A22:B22"/>
    <mergeCell ref="D22:E22"/>
    <mergeCell ref="A19:B19"/>
    <mergeCell ref="D19:E19"/>
    <mergeCell ref="A20:B20"/>
    <mergeCell ref="D20:E20"/>
    <mergeCell ref="A25:B25"/>
    <mergeCell ref="D25:E25"/>
    <mergeCell ref="A26:B26"/>
    <mergeCell ref="D26:E26"/>
    <mergeCell ref="A23:B23"/>
    <mergeCell ref="D23:E23"/>
    <mergeCell ref="A24:B24"/>
    <mergeCell ref="D24:E24"/>
    <mergeCell ref="A29:B29"/>
    <mergeCell ref="D29:E29"/>
    <mergeCell ref="A30:B30"/>
    <mergeCell ref="D30:E30"/>
    <mergeCell ref="A27:B27"/>
    <mergeCell ref="D27:E27"/>
    <mergeCell ref="A28:B28"/>
    <mergeCell ref="D28:E28"/>
    <mergeCell ref="A33:B33"/>
    <mergeCell ref="D33:E33"/>
    <mergeCell ref="A34:B34"/>
    <mergeCell ref="D34:E34"/>
    <mergeCell ref="A31:B31"/>
    <mergeCell ref="D31:E31"/>
    <mergeCell ref="A32:B32"/>
    <mergeCell ref="D32:E32"/>
    <mergeCell ref="A37:B37"/>
    <mergeCell ref="D37:E37"/>
    <mergeCell ref="A35:B35"/>
    <mergeCell ref="D35:E35"/>
    <mergeCell ref="A36:B36"/>
    <mergeCell ref="D36:E36"/>
  </mergeCells>
  <pageMargins left="0.7" right="0.7" top="0.75" bottom="0.75" header="0.3" footer="0.3"/>
  <pageSetup fitToHeight="0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view="pageBreakPreview" zoomScale="60" zoomScaleNormal="100" workbookViewId="0">
      <selection activeCell="A4" sqref="A4"/>
    </sheetView>
  </sheetViews>
  <sheetFormatPr defaultRowHeight="15"/>
  <cols>
    <col min="1" max="1" width="43.28515625" customWidth="1"/>
    <col min="2" max="2" width="25.5703125" customWidth="1"/>
    <col min="3" max="3" width="18.7109375" customWidth="1"/>
    <col min="5" max="5" width="13.42578125" bestFit="1" customWidth="1"/>
    <col min="6" max="7" width="12.5703125" bestFit="1" customWidth="1"/>
    <col min="8" max="8" width="10.5703125" bestFit="1" customWidth="1"/>
  </cols>
  <sheetData>
    <row r="1" spans="1:8" s="7" customFormat="1"/>
    <row r="2" spans="1:8" s="7" customFormat="1">
      <c r="A2" s="21" t="s">
        <v>0</v>
      </c>
      <c r="B2" s="16"/>
      <c r="C2" s="16"/>
      <c r="D2" s="16"/>
      <c r="E2" s="16"/>
    </row>
    <row r="3" spans="1:8" s="7" customFormat="1">
      <c r="A3" s="21" t="s">
        <v>186</v>
      </c>
      <c r="B3" s="16"/>
      <c r="C3" s="16"/>
      <c r="D3" s="16"/>
      <c r="E3" s="16"/>
    </row>
    <row r="4" spans="1:8" s="7" customFormat="1">
      <c r="A4" s="16"/>
      <c r="B4" s="17"/>
      <c r="C4" s="16"/>
      <c r="D4" s="16"/>
      <c r="E4" s="16"/>
    </row>
    <row r="5" spans="1:8">
      <c r="A5" s="73" t="s">
        <v>88</v>
      </c>
      <c r="B5" s="9"/>
      <c r="C5" s="63" t="s">
        <v>89</v>
      </c>
    </row>
    <row r="6" spans="1:8" ht="15.75" thickBot="1">
      <c r="A6" s="9"/>
      <c r="B6" s="9"/>
      <c r="C6" s="9"/>
    </row>
    <row r="7" spans="1:8">
      <c r="A7" s="49" t="s">
        <v>90</v>
      </c>
      <c r="B7" s="50" t="s">
        <v>91</v>
      </c>
      <c r="C7" s="42" t="s">
        <v>91</v>
      </c>
    </row>
    <row r="8" spans="1:8" ht="15.75" thickBot="1">
      <c r="A8" s="9"/>
      <c r="B8" s="36" t="s">
        <v>165</v>
      </c>
      <c r="C8" s="64" t="s">
        <v>160</v>
      </c>
    </row>
    <row r="9" spans="1:8" ht="15.75" thickBot="1">
      <c r="A9" s="72" t="s">
        <v>92</v>
      </c>
      <c r="B9" s="132">
        <f>'te ardhura '!F8</f>
        <v>57179867</v>
      </c>
      <c r="C9" s="132">
        <v>71440573</v>
      </c>
    </row>
    <row r="10" spans="1:8" ht="15.75" thickBot="1">
      <c r="A10" s="131"/>
      <c r="B10" s="133"/>
      <c r="C10" s="133"/>
    </row>
    <row r="11" spans="1:8" ht="15.75" thickBot="1">
      <c r="A11" s="65" t="s">
        <v>93</v>
      </c>
      <c r="B11" s="134">
        <f>'te ardhura '!F25+'te ardhura '!F30</f>
        <v>-58611001</v>
      </c>
      <c r="C11" s="134">
        <f>C9-133134837+7852083</f>
        <v>-53842181</v>
      </c>
    </row>
    <row r="12" spans="1:8" ht="15.75" thickBot="1">
      <c r="A12" s="44" t="s">
        <v>94</v>
      </c>
      <c r="B12" s="124"/>
      <c r="C12" s="124"/>
    </row>
    <row r="13" spans="1:8" ht="15.75" thickBot="1">
      <c r="A13" s="66" t="s">
        <v>95</v>
      </c>
      <c r="B13" s="122"/>
      <c r="C13" s="122"/>
    </row>
    <row r="14" spans="1:8" ht="15.75" thickBot="1">
      <c r="A14" s="67" t="s">
        <v>97</v>
      </c>
      <c r="B14" s="84">
        <f>'te ardhura '!F24</f>
        <v>-6244705</v>
      </c>
      <c r="C14" s="84">
        <v>-7852083</v>
      </c>
      <c r="G14" s="150"/>
      <c r="H14" s="3"/>
    </row>
    <row r="15" spans="1:8">
      <c r="A15" s="67" t="s">
        <v>98</v>
      </c>
      <c r="B15" s="123"/>
      <c r="C15" s="123"/>
      <c r="E15" s="135"/>
      <c r="F15" s="3"/>
      <c r="G15" s="150"/>
      <c r="H15" s="3"/>
    </row>
    <row r="16" spans="1:8">
      <c r="A16" s="67" t="s">
        <v>99</v>
      </c>
      <c r="B16" s="123"/>
      <c r="C16" s="123"/>
      <c r="E16" s="135"/>
      <c r="G16" s="8"/>
    </row>
    <row r="17" spans="1:8">
      <c r="A17" s="67" t="s">
        <v>100</v>
      </c>
      <c r="B17" s="123"/>
      <c r="C17" s="123"/>
      <c r="G17" s="1"/>
    </row>
    <row r="18" spans="1:8">
      <c r="A18" s="67" t="s">
        <v>101</v>
      </c>
      <c r="B18" s="123"/>
      <c r="C18" s="123"/>
      <c r="E18" s="135"/>
    </row>
    <row r="19" spans="1:8">
      <c r="A19" s="67" t="s">
        <v>102</v>
      </c>
      <c r="B19" s="123"/>
      <c r="C19" s="123"/>
      <c r="G19" s="1"/>
    </row>
    <row r="20" spans="1:8">
      <c r="A20" s="67" t="s">
        <v>103</v>
      </c>
      <c r="B20" s="137">
        <f>-('aktiv pasiv'!E31-'aktiv pasiv'!D31)</f>
        <v>-366947</v>
      </c>
      <c r="C20" s="137">
        <v>-1307316</v>
      </c>
      <c r="F20" s="135"/>
    </row>
    <row r="21" spans="1:8">
      <c r="A21" s="67" t="s">
        <v>104</v>
      </c>
      <c r="B21" s="123"/>
      <c r="C21" s="123"/>
      <c r="F21" s="135"/>
    </row>
    <row r="22" spans="1:8" ht="15.75" thickBot="1">
      <c r="A22" s="68" t="s">
        <v>105</v>
      </c>
      <c r="B22" s="124"/>
      <c r="C22" s="124"/>
    </row>
    <row r="23" spans="1:8" ht="15.75" thickBot="1">
      <c r="A23" s="10" t="s">
        <v>51</v>
      </c>
      <c r="B23" s="121"/>
      <c r="C23" s="121"/>
    </row>
    <row r="24" spans="1:8" ht="15.75" thickBot="1">
      <c r="A24" s="33" t="s">
        <v>106</v>
      </c>
      <c r="B24" s="121"/>
      <c r="C24" s="121"/>
      <c r="E24" s="135"/>
    </row>
    <row r="25" spans="1:8">
      <c r="A25" s="66" t="s">
        <v>107</v>
      </c>
      <c r="B25" s="122"/>
      <c r="C25" s="122"/>
      <c r="H25" s="135"/>
    </row>
    <row r="26" spans="1:8">
      <c r="A26" s="67" t="s">
        <v>108</v>
      </c>
      <c r="B26" s="123"/>
      <c r="C26" s="123"/>
    </row>
    <row r="27" spans="1:8" ht="15.75" thickBot="1">
      <c r="A27" s="126" t="s">
        <v>109</v>
      </c>
      <c r="B27" s="125"/>
      <c r="C27" s="125"/>
    </row>
    <row r="28" spans="1:8" ht="15.75" thickBot="1">
      <c r="A28" s="69" t="s">
        <v>110</v>
      </c>
      <c r="B28" s="121"/>
      <c r="C28" s="121"/>
      <c r="G28" s="135"/>
    </row>
    <row r="29" spans="1:8" ht="15.75" thickBot="1">
      <c r="A29" s="70" t="s">
        <v>111</v>
      </c>
      <c r="B29" s="136">
        <v>5180518</v>
      </c>
      <c r="C29" s="136">
        <f>C11+C14+C20</f>
        <v>-63001580</v>
      </c>
      <c r="E29" s="135"/>
    </row>
    <row r="30" spans="1:8" ht="15.75" thickBot="1">
      <c r="A30" s="71" t="s">
        <v>112</v>
      </c>
      <c r="B30" s="129">
        <f>-Sheet1!D19</f>
        <v>-3467049.8000000003</v>
      </c>
      <c r="C30" s="129">
        <v>-1233900</v>
      </c>
    </row>
    <row r="31" spans="1:8">
      <c r="A31" s="66" t="s">
        <v>113</v>
      </c>
      <c r="B31" s="122"/>
      <c r="C31" s="122"/>
      <c r="E31" s="135"/>
    </row>
    <row r="32" spans="1:8">
      <c r="A32" s="67" t="s">
        <v>114</v>
      </c>
      <c r="B32" s="123"/>
      <c r="C32" s="123"/>
      <c r="F32" s="135"/>
    </row>
    <row r="33" spans="1:3">
      <c r="A33" s="67" t="s">
        <v>115</v>
      </c>
      <c r="B33" s="123"/>
      <c r="C33" s="123"/>
    </row>
    <row r="34" spans="1:3">
      <c r="A34" s="67" t="s">
        <v>132</v>
      </c>
      <c r="B34" s="123"/>
      <c r="C34" s="123"/>
    </row>
    <row r="35" spans="1:3" ht="15.75" thickBot="1">
      <c r="A35" s="67" t="s">
        <v>116</v>
      </c>
      <c r="B35" s="123"/>
      <c r="C35" s="123"/>
    </row>
    <row r="36" spans="1:3" ht="15.75" thickBot="1">
      <c r="A36" s="72" t="s">
        <v>106</v>
      </c>
      <c r="B36" s="121"/>
      <c r="C36" s="121"/>
    </row>
    <row r="37" spans="1:3" ht="15.75" thickBot="1">
      <c r="A37" s="65" t="s">
        <v>117</v>
      </c>
      <c r="B37" s="121"/>
      <c r="C37" s="121"/>
    </row>
    <row r="38" spans="1:3" ht="15.75" thickBot="1">
      <c r="A38" s="65" t="s">
        <v>118</v>
      </c>
      <c r="B38" s="130">
        <f>B40-B39</f>
        <v>-1713768</v>
      </c>
      <c r="C38" s="130">
        <v>-64235480</v>
      </c>
    </row>
    <row r="39" spans="1:3" ht="15.75" thickBot="1">
      <c r="A39" s="65" t="s">
        <v>119</v>
      </c>
      <c r="B39" s="128">
        <f>'aktiv pasiv'!E10</f>
        <v>24636261</v>
      </c>
      <c r="C39" s="128">
        <v>88871741</v>
      </c>
    </row>
    <row r="40" spans="1:3" ht="15.75" thickBot="1">
      <c r="A40" s="65" t="s">
        <v>120</v>
      </c>
      <c r="B40" s="129">
        <f>'aktiv pasiv'!D10</f>
        <v>22922493</v>
      </c>
      <c r="C40" s="129">
        <v>24636261</v>
      </c>
    </row>
    <row r="41" spans="1:3">
      <c r="B41" s="1"/>
    </row>
  </sheetData>
  <pageMargins left="0.7" right="0.7" top="0.75" bottom="0.75" header="0.3" footer="0.3"/>
  <pageSetup fitToHeight="0" orientation="portrait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view="pageBreakPreview" zoomScale="60" zoomScaleNormal="100" workbookViewId="0">
      <selection activeCell="G27" sqref="G27"/>
    </sheetView>
  </sheetViews>
  <sheetFormatPr defaultRowHeight="15"/>
  <cols>
    <col min="2" max="2" width="44" customWidth="1"/>
    <col min="3" max="3" width="10.85546875" customWidth="1"/>
    <col min="4" max="4" width="16" bestFit="1" customWidth="1"/>
    <col min="5" max="5" width="20.85546875" customWidth="1"/>
    <col min="6" max="6" width="13.85546875" customWidth="1"/>
    <col min="7" max="7" width="24.28515625" customWidth="1"/>
    <col min="9" max="9" width="17.7109375" customWidth="1"/>
  </cols>
  <sheetData>
    <row r="1" spans="1:6" s="7" customFormat="1">
      <c r="A1" s="21" t="s">
        <v>0</v>
      </c>
      <c r="B1" s="16"/>
      <c r="C1" s="16"/>
      <c r="D1" s="16"/>
      <c r="E1" s="16"/>
      <c r="F1" s="9"/>
    </row>
    <row r="2" spans="1:6" s="7" customFormat="1">
      <c r="A2" s="21" t="s">
        <v>186</v>
      </c>
      <c r="B2" s="16"/>
      <c r="C2" s="16"/>
      <c r="D2" s="16"/>
      <c r="E2" s="16"/>
      <c r="F2" s="9"/>
    </row>
    <row r="3" spans="1:6">
      <c r="A3" s="236" t="s">
        <v>121</v>
      </c>
      <c r="B3" s="236"/>
      <c r="C3" s="9"/>
      <c r="D3" s="9"/>
      <c r="E3" s="9"/>
      <c r="F3" s="9"/>
    </row>
    <row r="4" spans="1:6" ht="15.75" thickBot="1">
      <c r="A4" s="237" t="s">
        <v>187</v>
      </c>
      <c r="B4" s="237"/>
      <c r="C4" s="9"/>
      <c r="D4" s="9"/>
      <c r="E4" s="9"/>
      <c r="F4" s="9"/>
    </row>
    <row r="5" spans="1:6">
      <c r="A5" s="31"/>
      <c r="B5" s="32"/>
      <c r="C5" s="33"/>
      <c r="D5" s="34"/>
      <c r="E5" s="33"/>
      <c r="F5" s="35"/>
    </row>
    <row r="6" spans="1:6" ht="15.75" thickBot="1">
      <c r="A6" s="36"/>
      <c r="B6" s="37"/>
      <c r="C6" s="38"/>
      <c r="D6" s="39"/>
      <c r="E6" s="40"/>
      <c r="F6" s="37" t="s">
        <v>122</v>
      </c>
    </row>
    <row r="7" spans="1:6">
      <c r="A7" s="31"/>
      <c r="B7" s="41"/>
      <c r="C7" s="42"/>
      <c r="D7" s="85" t="s">
        <v>123</v>
      </c>
      <c r="E7" s="90" t="s">
        <v>124</v>
      </c>
      <c r="F7" s="43" t="s">
        <v>125</v>
      </c>
    </row>
    <row r="8" spans="1:6" ht="15.75" thickBot="1">
      <c r="A8" s="36"/>
      <c r="B8" s="41"/>
      <c r="C8" s="46" t="s">
        <v>126</v>
      </c>
      <c r="D8" s="85"/>
      <c r="E8" s="45" t="s">
        <v>127</v>
      </c>
      <c r="F8" s="43"/>
    </row>
    <row r="9" spans="1:6" ht="15.75" thickBot="1">
      <c r="A9" s="47"/>
      <c r="B9" s="46"/>
      <c r="C9" s="41" t="s">
        <v>96</v>
      </c>
      <c r="D9" s="49">
        <v>1</v>
      </c>
      <c r="E9" s="50">
        <v>2</v>
      </c>
      <c r="F9" s="48">
        <v>3</v>
      </c>
    </row>
    <row r="10" spans="1:6" ht="15.75" thickBot="1">
      <c r="A10" s="47" t="s">
        <v>1</v>
      </c>
      <c r="B10" s="15" t="s">
        <v>134</v>
      </c>
      <c r="C10" s="11"/>
      <c r="D10" s="87">
        <v>94234884</v>
      </c>
      <c r="E10" s="91">
        <v>45692558</v>
      </c>
      <c r="F10" s="89">
        <f>D10+E10</f>
        <v>139927442</v>
      </c>
    </row>
    <row r="11" spans="1:6">
      <c r="A11" s="51"/>
      <c r="B11" s="10"/>
      <c r="C11" s="13"/>
      <c r="D11" s="86"/>
      <c r="E11" s="56"/>
      <c r="F11" s="55"/>
    </row>
    <row r="12" spans="1:6">
      <c r="A12" s="51">
        <v>1</v>
      </c>
      <c r="B12" s="10" t="s">
        <v>56</v>
      </c>
      <c r="C12" s="13"/>
      <c r="D12" s="86"/>
      <c r="E12" s="57"/>
      <c r="F12" s="88"/>
    </row>
    <row r="13" spans="1:6">
      <c r="A13" s="51"/>
      <c r="B13" s="9"/>
      <c r="C13" s="13"/>
      <c r="D13" s="86"/>
      <c r="E13" s="56"/>
      <c r="F13" s="55"/>
    </row>
    <row r="14" spans="1:6">
      <c r="A14" s="51">
        <v>2</v>
      </c>
      <c r="B14" s="10" t="s">
        <v>128</v>
      </c>
      <c r="C14" s="13"/>
      <c r="D14" s="86"/>
      <c r="E14" s="56"/>
      <c r="F14" s="55"/>
    </row>
    <row r="15" spans="1:6">
      <c r="A15" s="36"/>
      <c r="B15" s="9"/>
      <c r="C15" s="13"/>
      <c r="D15" s="86"/>
      <c r="E15" s="56"/>
      <c r="F15" s="55"/>
    </row>
    <row r="16" spans="1:6">
      <c r="A16" s="51">
        <v>3</v>
      </c>
      <c r="B16" s="10" t="s">
        <v>185</v>
      </c>
      <c r="C16" s="13"/>
      <c r="D16" s="86"/>
      <c r="E16" s="56"/>
      <c r="F16" s="55"/>
    </row>
    <row r="17" spans="1:7" ht="15.75" thickBot="1">
      <c r="A17" s="51"/>
      <c r="B17" s="14"/>
      <c r="C17" s="13"/>
      <c r="D17" s="86"/>
      <c r="E17" s="56"/>
      <c r="F17" s="55"/>
    </row>
    <row r="18" spans="1:7" ht="15.75" thickBot="1">
      <c r="A18" s="50" t="s">
        <v>36</v>
      </c>
      <c r="B18" s="15" t="s">
        <v>159</v>
      </c>
      <c r="C18" s="11"/>
      <c r="D18" s="60">
        <v>127008712</v>
      </c>
      <c r="E18" s="61">
        <v>-56724234</v>
      </c>
      <c r="F18" s="62">
        <f>D18+E18</f>
        <v>70284478</v>
      </c>
      <c r="G18" s="1"/>
    </row>
    <row r="19" spans="1:7">
      <c r="A19" s="51">
        <v>1</v>
      </c>
      <c r="B19" s="10" t="s">
        <v>129</v>
      </c>
      <c r="C19" s="13"/>
      <c r="D19" s="58"/>
      <c r="E19" s="57"/>
      <c r="F19" s="55"/>
    </row>
    <row r="20" spans="1:7">
      <c r="A20" s="51"/>
      <c r="B20" s="9"/>
      <c r="C20" s="13"/>
      <c r="D20" s="58"/>
      <c r="E20" s="56"/>
      <c r="F20" s="55"/>
    </row>
    <row r="21" spans="1:7">
      <c r="A21" s="51">
        <v>2</v>
      </c>
      <c r="B21" s="10" t="s">
        <v>128</v>
      </c>
      <c r="C21" s="13"/>
      <c r="D21" s="59"/>
      <c r="E21" s="56"/>
      <c r="F21" s="55"/>
    </row>
    <row r="22" spans="1:7">
      <c r="A22" s="51"/>
      <c r="B22" s="9"/>
      <c r="C22" s="13"/>
      <c r="D22" s="59"/>
      <c r="E22" s="56"/>
      <c r="F22" s="55"/>
    </row>
    <row r="23" spans="1:7">
      <c r="A23" s="51">
        <v>3</v>
      </c>
      <c r="B23" s="10" t="s">
        <v>185</v>
      </c>
      <c r="C23" s="13"/>
      <c r="D23" s="58"/>
      <c r="E23" s="56"/>
      <c r="F23" s="55"/>
    </row>
    <row r="24" spans="1:7" ht="15.75" thickBot="1">
      <c r="A24" s="51"/>
      <c r="B24" s="9"/>
      <c r="C24" s="13"/>
      <c r="D24" s="58"/>
      <c r="E24" s="56"/>
      <c r="F24" s="55">
        <f t="shared" ref="F24" si="0">SUM(D24:E24)</f>
        <v>0</v>
      </c>
    </row>
    <row r="25" spans="1:7" ht="15.75" thickBot="1">
      <c r="A25" s="52" t="s">
        <v>36</v>
      </c>
      <c r="B25" s="12" t="s">
        <v>184</v>
      </c>
      <c r="C25" s="151"/>
      <c r="D25" s="152">
        <v>139927442</v>
      </c>
      <c r="E25" s="153">
        <v>-71074098</v>
      </c>
      <c r="F25" s="154">
        <v>68853344</v>
      </c>
      <c r="G25" s="1"/>
    </row>
    <row r="26" spans="1:7" ht="18.75">
      <c r="A26" s="53"/>
      <c r="B26" s="9"/>
      <c r="C26" s="9"/>
      <c r="D26" s="54"/>
      <c r="E26" s="54"/>
      <c r="F26" s="9"/>
    </row>
  </sheetData>
  <mergeCells count="2">
    <mergeCell ref="A3:B3"/>
    <mergeCell ref="A4:B4"/>
  </mergeCells>
  <pageMargins left="0.7" right="0.7" top="0.75" bottom="0.75" header="0.3" footer="0.3"/>
  <pageSetup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tabSelected="1" topLeftCell="B1" workbookViewId="0">
      <selection activeCell="H32" sqref="H32"/>
    </sheetView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0"/>
  <sheetViews>
    <sheetView workbookViewId="0">
      <selection sqref="A1:R31"/>
    </sheetView>
  </sheetViews>
  <sheetFormatPr defaultRowHeight="15"/>
  <cols>
    <col min="1" max="1" width="28.5703125" bestFit="1" customWidth="1"/>
    <col min="3" max="3" width="15.7109375" customWidth="1"/>
    <col min="4" max="4" width="18.7109375" customWidth="1"/>
    <col min="5" max="5" width="19.5703125" customWidth="1"/>
    <col min="6" max="6" width="18.42578125" customWidth="1"/>
    <col min="7" max="7" width="13.28515625" bestFit="1" customWidth="1"/>
    <col min="8" max="8" width="19.28515625" customWidth="1"/>
    <col min="10" max="10" width="13.28515625" bestFit="1" customWidth="1"/>
    <col min="12" max="12" width="31.28515625" bestFit="1" customWidth="1"/>
    <col min="13" max="13" width="20.5703125" bestFit="1" customWidth="1"/>
    <col min="14" max="14" width="30.28515625" bestFit="1" customWidth="1"/>
  </cols>
  <sheetData>
    <row r="1" spans="1:15" s="143" customFormat="1" ht="15" customHeight="1">
      <c r="A1" s="143" t="s">
        <v>199</v>
      </c>
      <c r="B1" s="143" t="s">
        <v>200</v>
      </c>
      <c r="C1" s="143" t="s">
        <v>201</v>
      </c>
      <c r="D1" s="143" t="s">
        <v>202</v>
      </c>
      <c r="E1" s="143" t="s">
        <v>203</v>
      </c>
      <c r="F1" s="143" t="s">
        <v>204</v>
      </c>
      <c r="G1" s="143" t="s">
        <v>205</v>
      </c>
      <c r="H1" s="143" t="s">
        <v>206</v>
      </c>
    </row>
    <row r="2" spans="1:15" ht="15.75" customHeight="1">
      <c r="A2" s="25" t="s">
        <v>26</v>
      </c>
      <c r="B2" s="22"/>
      <c r="C2" s="26"/>
      <c r="D2" s="26">
        <v>26400859</v>
      </c>
      <c r="E2" s="141">
        <v>0.05</v>
      </c>
      <c r="F2" s="143">
        <v>12</v>
      </c>
      <c r="G2" s="142">
        <f>D2*E2*F2/12</f>
        <v>1320042.9500000002</v>
      </c>
      <c r="H2" s="146">
        <f>D2-G2</f>
        <v>25080816.050000001</v>
      </c>
      <c r="I2" s="143"/>
      <c r="J2" s="143"/>
      <c r="K2" s="143"/>
      <c r="L2" s="143"/>
      <c r="M2" s="143"/>
      <c r="N2" s="143"/>
      <c r="O2" s="143"/>
    </row>
    <row r="3" spans="1:15">
      <c r="A3" s="25" t="s">
        <v>30</v>
      </c>
      <c r="B3" s="22"/>
      <c r="C3" s="26"/>
      <c r="D3" s="26">
        <v>10038571</v>
      </c>
      <c r="E3" s="141">
        <v>0.2</v>
      </c>
      <c r="F3">
        <v>12</v>
      </c>
      <c r="G3" s="142">
        <f>D3*E3*F3/12</f>
        <v>2007714.2000000002</v>
      </c>
      <c r="H3" s="146">
        <f>D3-G3</f>
        <v>8030856.7999999998</v>
      </c>
      <c r="O3" s="165"/>
    </row>
    <row r="4" spans="1:15" ht="15.75" thickBot="1">
      <c r="A4" s="25" t="s">
        <v>28</v>
      </c>
      <c r="B4" s="22"/>
      <c r="C4" s="26"/>
      <c r="D4" s="26">
        <v>26882</v>
      </c>
      <c r="E4" s="141">
        <v>0.25</v>
      </c>
      <c r="F4">
        <v>12</v>
      </c>
      <c r="G4" s="142">
        <f t="shared" ref="G4:G18" si="0">D4*E4*F4/12</f>
        <v>6720.5</v>
      </c>
      <c r="H4" s="146">
        <f t="shared" ref="H4:H18" si="1">D4-G4</f>
        <v>20161.5</v>
      </c>
      <c r="J4" s="146">
        <f>H4+J11</f>
        <v>3173086.3833333333</v>
      </c>
    </row>
    <row r="5" spans="1:15">
      <c r="A5" s="25" t="s">
        <v>161</v>
      </c>
      <c r="B5" s="22"/>
      <c r="C5" s="26"/>
      <c r="D5" s="26">
        <v>12980515</v>
      </c>
      <c r="E5" s="141">
        <v>0.2</v>
      </c>
      <c r="F5">
        <v>12</v>
      </c>
      <c r="G5" s="142">
        <f t="shared" si="0"/>
        <v>2596103</v>
      </c>
      <c r="H5" s="146">
        <f t="shared" si="1"/>
        <v>10384412</v>
      </c>
      <c r="L5" s="238"/>
      <c r="M5" s="240" t="s">
        <v>207</v>
      </c>
      <c r="N5" s="240" t="s">
        <v>188</v>
      </c>
      <c r="O5" s="165"/>
    </row>
    <row r="6" spans="1:15" ht="15.75" thickBot="1">
      <c r="A6" s="139"/>
      <c r="D6" s="140"/>
      <c r="G6" s="142">
        <f t="shared" si="0"/>
        <v>0</v>
      </c>
      <c r="H6" s="146">
        <f t="shared" si="1"/>
        <v>0</v>
      </c>
      <c r="L6" s="239"/>
      <c r="M6" s="241"/>
      <c r="N6" s="241"/>
      <c r="O6" s="165"/>
    </row>
    <row r="7" spans="1:15" ht="16.5" thickBot="1">
      <c r="A7" s="144" t="s">
        <v>172</v>
      </c>
      <c r="B7" s="144">
        <v>1</v>
      </c>
      <c r="C7" s="145">
        <v>8240</v>
      </c>
      <c r="D7" s="145">
        <v>8240</v>
      </c>
      <c r="E7" s="141">
        <v>0.2</v>
      </c>
      <c r="F7">
        <v>11</v>
      </c>
      <c r="G7" s="142">
        <f t="shared" si="0"/>
        <v>1510.6666666666667</v>
      </c>
      <c r="H7" s="146">
        <f t="shared" si="1"/>
        <v>6729.333333333333</v>
      </c>
      <c r="L7" s="166" t="s">
        <v>26</v>
      </c>
      <c r="M7" s="167">
        <v>27790094</v>
      </c>
      <c r="N7" s="168">
        <v>26400589</v>
      </c>
      <c r="O7" s="165"/>
    </row>
    <row r="8" spans="1:15" ht="16.5" thickBot="1">
      <c r="A8" s="144" t="s">
        <v>172</v>
      </c>
      <c r="B8" s="144">
        <v>1</v>
      </c>
      <c r="C8" s="145">
        <v>7725</v>
      </c>
      <c r="D8" s="145">
        <v>7725</v>
      </c>
      <c r="E8" s="141">
        <v>0.2</v>
      </c>
      <c r="F8">
        <v>11</v>
      </c>
      <c r="G8" s="142">
        <f t="shared" si="0"/>
        <v>1416.25</v>
      </c>
      <c r="H8" s="146">
        <f t="shared" si="1"/>
        <v>6308.75</v>
      </c>
      <c r="L8" s="166" t="s">
        <v>189</v>
      </c>
      <c r="M8" s="167">
        <v>12548214</v>
      </c>
      <c r="N8" s="168">
        <v>10038571</v>
      </c>
      <c r="O8" s="165"/>
    </row>
    <row r="9" spans="1:15" ht="16.5" thickBot="1">
      <c r="A9" s="144" t="s">
        <v>173</v>
      </c>
      <c r="B9" s="144">
        <v>4</v>
      </c>
      <c r="C9" s="145">
        <v>20600</v>
      </c>
      <c r="D9" s="145">
        <v>98880</v>
      </c>
      <c r="E9" s="141">
        <v>0.2</v>
      </c>
      <c r="F9">
        <v>11</v>
      </c>
      <c r="G9" s="142">
        <f t="shared" si="0"/>
        <v>18128</v>
      </c>
      <c r="H9" s="146">
        <f t="shared" si="1"/>
        <v>80752</v>
      </c>
      <c r="L9" s="166" t="s">
        <v>190</v>
      </c>
      <c r="M9" s="167">
        <v>8303057</v>
      </c>
      <c r="N9" s="168">
        <v>6227293</v>
      </c>
      <c r="O9" s="165"/>
    </row>
    <row r="10" spans="1:15" ht="16.5" thickBot="1">
      <c r="A10" s="144" t="s">
        <v>174</v>
      </c>
      <c r="B10" s="144">
        <v>2</v>
      </c>
      <c r="C10" s="145">
        <v>11845</v>
      </c>
      <c r="D10" s="145">
        <v>28428</v>
      </c>
      <c r="E10" s="141">
        <v>0.2</v>
      </c>
      <c r="F10">
        <v>11</v>
      </c>
      <c r="G10" s="142">
        <f t="shared" si="0"/>
        <v>5211.8</v>
      </c>
      <c r="H10" s="146">
        <f t="shared" si="1"/>
        <v>23216.2</v>
      </c>
      <c r="L10" s="166" t="s">
        <v>191</v>
      </c>
      <c r="M10" s="167">
        <v>35842</v>
      </c>
      <c r="N10" s="168">
        <v>26882</v>
      </c>
      <c r="O10" s="165"/>
    </row>
    <row r="11" spans="1:15" ht="16.5" thickBot="1">
      <c r="A11" s="144" t="s">
        <v>175</v>
      </c>
      <c r="B11" s="144">
        <v>2</v>
      </c>
      <c r="C11" s="145">
        <v>14420</v>
      </c>
      <c r="D11" s="145">
        <v>34608</v>
      </c>
      <c r="E11" s="141">
        <v>0.2</v>
      </c>
      <c r="F11">
        <v>11</v>
      </c>
      <c r="G11" s="142">
        <f t="shared" si="0"/>
        <v>6344.8</v>
      </c>
      <c r="H11" s="146">
        <f t="shared" si="1"/>
        <v>28263.200000000001</v>
      </c>
      <c r="J11" s="146">
        <f>SUM(H7:H18)</f>
        <v>3152924.8833333333</v>
      </c>
      <c r="L11" s="166" t="s">
        <v>192</v>
      </c>
      <c r="M11" s="167">
        <v>1575000</v>
      </c>
      <c r="N11" s="168">
        <v>1181250</v>
      </c>
      <c r="O11" s="165"/>
    </row>
    <row r="12" spans="1:15" ht="16.5" thickBot="1">
      <c r="A12" s="144" t="s">
        <v>176</v>
      </c>
      <c r="B12" s="144">
        <v>2</v>
      </c>
      <c r="C12" s="145">
        <v>30900</v>
      </c>
      <c r="D12" s="145">
        <v>74160</v>
      </c>
      <c r="E12" s="141">
        <v>0.2</v>
      </c>
      <c r="F12">
        <v>11</v>
      </c>
      <c r="G12" s="142">
        <f t="shared" si="0"/>
        <v>13596</v>
      </c>
      <c r="H12" s="146">
        <f t="shared" si="1"/>
        <v>60564</v>
      </c>
      <c r="L12" s="166" t="s">
        <v>193</v>
      </c>
      <c r="M12" s="167">
        <v>2924833</v>
      </c>
      <c r="N12" s="168">
        <v>2193625</v>
      </c>
      <c r="O12" s="165"/>
    </row>
    <row r="13" spans="1:15" ht="16.5" thickBot="1">
      <c r="A13" s="144" t="s">
        <v>177</v>
      </c>
      <c r="B13" s="144">
        <v>5</v>
      </c>
      <c r="C13" s="145">
        <v>25100</v>
      </c>
      <c r="D13" s="145">
        <v>150600</v>
      </c>
      <c r="E13" s="141">
        <v>0.2</v>
      </c>
      <c r="F13">
        <v>5</v>
      </c>
      <c r="G13" s="142">
        <f t="shared" si="0"/>
        <v>12550</v>
      </c>
      <c r="H13" s="146">
        <f t="shared" si="1"/>
        <v>138050</v>
      </c>
      <c r="L13" s="166" t="s">
        <v>193</v>
      </c>
      <c r="M13" s="167">
        <v>2887700</v>
      </c>
      <c r="N13" s="168">
        <v>2165775</v>
      </c>
      <c r="O13" s="165"/>
    </row>
    <row r="14" spans="1:15" ht="16.5" thickBot="1">
      <c r="A14" s="144" t="s">
        <v>178</v>
      </c>
      <c r="B14" s="144">
        <v>2</v>
      </c>
      <c r="C14" s="145">
        <v>30120</v>
      </c>
      <c r="D14" s="145">
        <v>72288</v>
      </c>
      <c r="E14" s="141">
        <v>0.2</v>
      </c>
      <c r="F14">
        <v>5</v>
      </c>
      <c r="G14" s="142">
        <f t="shared" si="0"/>
        <v>6024</v>
      </c>
      <c r="H14" s="146">
        <f t="shared" si="1"/>
        <v>66264</v>
      </c>
      <c r="L14" s="166" t="s">
        <v>194</v>
      </c>
      <c r="M14" s="169"/>
      <c r="N14" s="168">
        <v>490533</v>
      </c>
      <c r="O14" s="165"/>
    </row>
    <row r="15" spans="1:15" ht="16.5" thickBot="1">
      <c r="A15" s="144" t="s">
        <v>179</v>
      </c>
      <c r="B15" s="144">
        <v>8</v>
      </c>
      <c r="C15" s="145">
        <v>2911.6</v>
      </c>
      <c r="D15" s="145">
        <v>2795136</v>
      </c>
      <c r="E15" s="141">
        <v>0.2</v>
      </c>
      <c r="F15">
        <v>5</v>
      </c>
      <c r="G15" s="142">
        <f t="shared" si="0"/>
        <v>232928.00000000003</v>
      </c>
      <c r="H15" s="146">
        <f t="shared" si="1"/>
        <v>2562208</v>
      </c>
      <c r="L15" s="170" t="s">
        <v>195</v>
      </c>
      <c r="M15" s="171"/>
      <c r="N15" s="168">
        <v>356400</v>
      </c>
      <c r="O15" s="165"/>
    </row>
    <row r="16" spans="1:15" ht="16.5" thickBot="1">
      <c r="A16" s="144" t="s">
        <v>180</v>
      </c>
      <c r="B16" s="144">
        <v>8</v>
      </c>
      <c r="C16" s="145">
        <v>19076</v>
      </c>
      <c r="D16" s="145">
        <v>183129.60000000001</v>
      </c>
      <c r="E16" s="141">
        <v>0.2</v>
      </c>
      <c r="F16">
        <v>5</v>
      </c>
      <c r="G16" s="142">
        <f t="shared" si="0"/>
        <v>15260.800000000003</v>
      </c>
      <c r="H16" s="146">
        <f t="shared" si="1"/>
        <v>167868.79999999999</v>
      </c>
      <c r="L16" s="170" t="s">
        <v>196</v>
      </c>
      <c r="M16" s="171"/>
      <c r="N16" s="168">
        <v>138000</v>
      </c>
      <c r="O16" s="165"/>
    </row>
    <row r="17" spans="1:15" ht="16.5" thickBot="1">
      <c r="A17" s="144" t="s">
        <v>181</v>
      </c>
      <c r="B17" s="144">
        <v>4</v>
      </c>
      <c r="C17" s="145">
        <v>1004</v>
      </c>
      <c r="D17" s="145">
        <v>4819.2</v>
      </c>
      <c r="E17" s="141">
        <v>0.2</v>
      </c>
      <c r="F17">
        <v>5</v>
      </c>
      <c r="G17" s="142">
        <f t="shared" si="0"/>
        <v>401.59999999999997</v>
      </c>
      <c r="H17" s="146">
        <f t="shared" si="1"/>
        <v>4417.5999999999995</v>
      </c>
      <c r="L17" s="170" t="s">
        <v>197</v>
      </c>
      <c r="M17" s="171"/>
      <c r="N17" s="168">
        <v>102480</v>
      </c>
      <c r="O17" s="165"/>
    </row>
    <row r="18" spans="1:15" ht="16.5" thickBot="1">
      <c r="A18" s="144" t="s">
        <v>182</v>
      </c>
      <c r="B18" s="144">
        <v>1</v>
      </c>
      <c r="C18" s="145">
        <v>9036</v>
      </c>
      <c r="D18" s="145">
        <v>9036</v>
      </c>
      <c r="E18" s="141">
        <v>0.2</v>
      </c>
      <c r="F18">
        <v>5</v>
      </c>
      <c r="G18" s="142">
        <f t="shared" si="0"/>
        <v>753</v>
      </c>
      <c r="H18" s="146">
        <f t="shared" si="1"/>
        <v>8283</v>
      </c>
      <c r="L18" s="170" t="s">
        <v>198</v>
      </c>
      <c r="M18" s="178"/>
      <c r="N18" s="168">
        <v>125160</v>
      </c>
      <c r="O18" s="165"/>
    </row>
    <row r="19" spans="1:15" ht="16.5" thickBot="1">
      <c r="C19" s="146"/>
      <c r="D19" s="146">
        <f>SUM(D7:D18)</f>
        <v>3467049.8000000003</v>
      </c>
      <c r="G19" s="142">
        <f>SUM(G2:G18)</f>
        <v>6244705.5666666664</v>
      </c>
      <c r="H19" s="142">
        <f>SUM(H2:H18)</f>
        <v>46669171.233333342</v>
      </c>
      <c r="L19" s="173" t="s">
        <v>172</v>
      </c>
      <c r="M19" s="177">
        <v>8240</v>
      </c>
      <c r="N19" s="176">
        <v>6729.33</v>
      </c>
    </row>
    <row r="20" spans="1:15" ht="16.5" thickBot="1">
      <c r="L20" s="174" t="s">
        <v>172</v>
      </c>
      <c r="M20" s="177">
        <v>7725</v>
      </c>
      <c r="N20" s="176">
        <v>6308.75</v>
      </c>
    </row>
    <row r="21" spans="1:15" ht="16.5" thickBot="1">
      <c r="L21" s="174" t="s">
        <v>173</v>
      </c>
      <c r="M21" s="177">
        <v>20600</v>
      </c>
      <c r="N21" s="176">
        <v>80750</v>
      </c>
    </row>
    <row r="22" spans="1:15" ht="16.5" thickBot="1">
      <c r="L22" s="174" t="s">
        <v>174</v>
      </c>
      <c r="M22" s="177">
        <v>11845</v>
      </c>
      <c r="N22" s="176">
        <v>23216.2</v>
      </c>
    </row>
    <row r="23" spans="1:15" ht="16.5" thickBot="1">
      <c r="L23" s="174" t="s">
        <v>175</v>
      </c>
      <c r="M23" s="177">
        <v>14420</v>
      </c>
      <c r="N23" s="176">
        <v>28263</v>
      </c>
    </row>
    <row r="24" spans="1:15" ht="16.5" thickBot="1">
      <c r="L24" s="174" t="s">
        <v>176</v>
      </c>
      <c r="M24" s="177">
        <v>30900</v>
      </c>
      <c r="N24" s="176">
        <v>60564</v>
      </c>
    </row>
    <row r="25" spans="1:15" ht="16.5" thickBot="1">
      <c r="L25" s="174" t="s">
        <v>177</v>
      </c>
      <c r="M25" s="177">
        <v>25100</v>
      </c>
      <c r="N25" s="176">
        <v>138050</v>
      </c>
    </row>
    <row r="26" spans="1:15" ht="16.5" thickBot="1">
      <c r="L26" s="174" t="s">
        <v>178</v>
      </c>
      <c r="M26" s="177">
        <v>30120</v>
      </c>
      <c r="N26" s="176">
        <v>66264</v>
      </c>
    </row>
    <row r="27" spans="1:15" ht="16.5" thickBot="1">
      <c r="L27" s="174" t="s">
        <v>179</v>
      </c>
      <c r="M27" s="177">
        <v>2911.6</v>
      </c>
      <c r="N27" s="176">
        <v>2562208</v>
      </c>
    </row>
    <row r="28" spans="1:15" ht="16.5" thickBot="1">
      <c r="L28" s="174" t="s">
        <v>180</v>
      </c>
      <c r="M28" s="177">
        <v>19076</v>
      </c>
      <c r="N28" s="176">
        <v>167868</v>
      </c>
    </row>
    <row r="29" spans="1:15" ht="16.5" thickBot="1">
      <c r="L29" s="174" t="s">
        <v>181</v>
      </c>
      <c r="M29" s="177">
        <v>1004</v>
      </c>
      <c r="N29" s="176">
        <v>441760</v>
      </c>
    </row>
    <row r="30" spans="1:15" ht="16.5" thickBot="1">
      <c r="L30" s="175" t="s">
        <v>182</v>
      </c>
      <c r="M30" s="177">
        <v>9036</v>
      </c>
      <c r="N30" s="172">
        <v>8283</v>
      </c>
    </row>
  </sheetData>
  <mergeCells count="3">
    <mergeCell ref="L5:L6"/>
    <mergeCell ref="M5:M6"/>
    <mergeCell ref="N5:N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4"/>
  <sheetViews>
    <sheetView view="pageBreakPreview" zoomScale="60" zoomScaleNormal="100" workbookViewId="0">
      <selection sqref="A1:E44"/>
    </sheetView>
  </sheetViews>
  <sheetFormatPr defaultRowHeight="15"/>
  <cols>
    <col min="1" max="1" width="5" bestFit="1" customWidth="1"/>
    <col min="2" max="2" width="43.28515625" bestFit="1" customWidth="1"/>
    <col min="3" max="3" width="8" bestFit="1" customWidth="1"/>
    <col min="4" max="4" width="16.42578125" bestFit="1" customWidth="1"/>
    <col min="5" max="5" width="16" bestFit="1" customWidth="1"/>
  </cols>
  <sheetData>
    <row r="1" spans="1:5">
      <c r="A1" s="16"/>
      <c r="B1" s="21" t="s">
        <v>0</v>
      </c>
      <c r="C1" s="16"/>
      <c r="D1" s="16"/>
      <c r="E1" s="16"/>
    </row>
    <row r="2" spans="1:5">
      <c r="A2" s="16"/>
      <c r="B2" s="21" t="s">
        <v>186</v>
      </c>
      <c r="C2" s="16"/>
      <c r="D2" s="16"/>
      <c r="E2" s="16"/>
    </row>
    <row r="3" spans="1:5">
      <c r="A3" s="16"/>
      <c r="B3" s="17"/>
      <c r="C3" s="16"/>
      <c r="D3" s="16"/>
      <c r="E3" s="16"/>
    </row>
    <row r="4" spans="1:5">
      <c r="A4" s="22" t="s">
        <v>1</v>
      </c>
      <c r="B4" s="23" t="s">
        <v>2</v>
      </c>
      <c r="C4" s="22" t="s">
        <v>3</v>
      </c>
      <c r="D4" s="22" t="s">
        <v>163</v>
      </c>
      <c r="E4" s="22" t="s">
        <v>4</v>
      </c>
    </row>
    <row r="5" spans="1:5">
      <c r="A5" s="22"/>
      <c r="B5" s="23"/>
      <c r="C5" s="22"/>
      <c r="D5" s="24" t="s">
        <v>164</v>
      </c>
      <c r="E5" s="24" t="s">
        <v>158</v>
      </c>
    </row>
    <row r="6" spans="1:5">
      <c r="A6" s="22" t="s">
        <v>5</v>
      </c>
      <c r="B6" s="22" t="s">
        <v>6</v>
      </c>
      <c r="C6" s="22"/>
      <c r="D6" s="24"/>
      <c r="E6" s="24"/>
    </row>
    <row r="7" spans="1:5">
      <c r="A7" s="24">
        <v>1</v>
      </c>
      <c r="B7" s="22" t="s">
        <v>7</v>
      </c>
      <c r="C7" s="22" t="s">
        <v>8</v>
      </c>
      <c r="D7" s="24"/>
      <c r="E7" s="24"/>
    </row>
    <row r="8" spans="1:5">
      <c r="A8" s="22" t="s">
        <v>9</v>
      </c>
      <c r="B8" s="25" t="s">
        <v>10</v>
      </c>
      <c r="C8" s="22"/>
      <c r="D8" s="26">
        <v>22922493</v>
      </c>
      <c r="E8" s="26">
        <v>24216261</v>
      </c>
    </row>
    <row r="9" spans="1:5">
      <c r="A9" s="22" t="s">
        <v>11</v>
      </c>
      <c r="B9" s="25" t="s">
        <v>12</v>
      </c>
      <c r="C9" s="22"/>
      <c r="D9" s="26">
        <v>0</v>
      </c>
      <c r="E9" s="26">
        <v>420000</v>
      </c>
    </row>
    <row r="10" spans="1:5">
      <c r="A10" s="22"/>
      <c r="B10" s="22" t="s">
        <v>13</v>
      </c>
      <c r="C10" s="22"/>
      <c r="D10" s="27">
        <f>D8</f>
        <v>22922493</v>
      </c>
      <c r="E10" s="27">
        <v>24636261</v>
      </c>
    </row>
    <row r="11" spans="1:5">
      <c r="A11" s="24">
        <v>3</v>
      </c>
      <c r="B11" s="22" t="s">
        <v>14</v>
      </c>
      <c r="C11" s="24">
        <v>3</v>
      </c>
      <c r="D11" s="24"/>
      <c r="E11" s="24"/>
    </row>
    <row r="12" spans="1:5">
      <c r="A12" s="22" t="s">
        <v>9</v>
      </c>
      <c r="B12" s="25" t="s">
        <v>15</v>
      </c>
      <c r="C12" s="22"/>
      <c r="D12" s="24"/>
      <c r="E12" s="24"/>
    </row>
    <row r="13" spans="1:5">
      <c r="A13" s="22" t="s">
        <v>11</v>
      </c>
      <c r="B13" s="25" t="s">
        <v>16</v>
      </c>
      <c r="C13" s="22"/>
      <c r="D13" s="26"/>
      <c r="E13" s="26"/>
    </row>
    <row r="14" spans="1:5">
      <c r="A14" s="22"/>
      <c r="B14" s="22" t="s">
        <v>17</v>
      </c>
      <c r="C14" s="22"/>
      <c r="D14" s="27"/>
      <c r="E14" s="27"/>
    </row>
    <row r="15" spans="1:5">
      <c r="A15" s="24">
        <v>4</v>
      </c>
      <c r="B15" s="22" t="s">
        <v>18</v>
      </c>
      <c r="C15" s="24">
        <v>4</v>
      </c>
      <c r="D15" s="24"/>
      <c r="E15" s="24"/>
    </row>
    <row r="16" spans="1:5">
      <c r="A16" s="22" t="s">
        <v>9</v>
      </c>
      <c r="B16" s="25" t="s">
        <v>19</v>
      </c>
      <c r="C16" s="22"/>
      <c r="D16" s="26">
        <v>120000</v>
      </c>
      <c r="E16" s="26">
        <v>80000</v>
      </c>
    </row>
    <row r="17" spans="1:5">
      <c r="A17" s="22" t="s">
        <v>11</v>
      </c>
      <c r="B17" s="25" t="s">
        <v>20</v>
      </c>
      <c r="C17" s="22"/>
      <c r="D17" s="24"/>
      <c r="E17" s="24"/>
    </row>
    <row r="18" spans="1:5">
      <c r="A18" s="22" t="s">
        <v>21</v>
      </c>
      <c r="B18" s="22" t="s">
        <v>22</v>
      </c>
      <c r="C18" s="22"/>
      <c r="D18" s="27">
        <f>D16</f>
        <v>120000</v>
      </c>
      <c r="E18" s="27">
        <v>120000</v>
      </c>
    </row>
    <row r="19" spans="1:5">
      <c r="A19" s="22"/>
      <c r="B19" s="22" t="s">
        <v>23</v>
      </c>
      <c r="C19" s="22"/>
      <c r="D19" s="127">
        <f>D10+D18</f>
        <v>23042493</v>
      </c>
      <c r="E19" s="127">
        <v>24756261</v>
      </c>
    </row>
    <row r="20" spans="1:5">
      <c r="A20" s="24">
        <v>2</v>
      </c>
      <c r="B20" s="22" t="s">
        <v>24</v>
      </c>
      <c r="C20" s="24">
        <v>5</v>
      </c>
      <c r="D20" s="24"/>
      <c r="E20" s="24"/>
    </row>
    <row r="21" spans="1:5">
      <c r="A21" s="22" t="s">
        <v>9</v>
      </c>
      <c r="B21" s="25" t="s">
        <v>25</v>
      </c>
      <c r="C21" s="22"/>
      <c r="D21" s="24"/>
      <c r="E21" s="24"/>
    </row>
    <row r="22" spans="1:5">
      <c r="A22" s="22" t="s">
        <v>11</v>
      </c>
      <c r="B22" s="25" t="s">
        <v>26</v>
      </c>
      <c r="C22" s="22"/>
      <c r="D22" s="26">
        <f>Sheet1!H2</f>
        <v>25080816.050000001</v>
      </c>
      <c r="E22" s="26">
        <v>26400859</v>
      </c>
    </row>
    <row r="23" spans="1:5">
      <c r="A23" s="22" t="s">
        <v>27</v>
      </c>
      <c r="B23" s="25" t="s">
        <v>28</v>
      </c>
      <c r="C23" s="22"/>
      <c r="D23" s="26">
        <f>Sheet1!J4</f>
        <v>3173086.3833333333</v>
      </c>
      <c r="E23" s="26">
        <v>26882</v>
      </c>
    </row>
    <row r="24" spans="1:5">
      <c r="A24" s="22" t="s">
        <v>29</v>
      </c>
      <c r="B24" s="25" t="s">
        <v>30</v>
      </c>
      <c r="C24" s="22"/>
      <c r="D24" s="26">
        <f>Sheet1!H3</f>
        <v>8030856.7999999998</v>
      </c>
      <c r="E24" s="26">
        <v>10038571</v>
      </c>
    </row>
    <row r="25" spans="1:5">
      <c r="A25" s="22" t="s">
        <v>31</v>
      </c>
      <c r="B25" s="25" t="s">
        <v>161</v>
      </c>
      <c r="C25" s="22"/>
      <c r="D25" s="26">
        <f>Sheet1!H5</f>
        <v>10384412</v>
      </c>
      <c r="E25" s="26">
        <v>12980515</v>
      </c>
    </row>
    <row r="26" spans="1:5">
      <c r="A26" s="22"/>
      <c r="B26" s="22" t="s">
        <v>33</v>
      </c>
      <c r="C26" s="25"/>
      <c r="D26" s="27">
        <f>SUM(D22:D25)</f>
        <v>46669171.233333334</v>
      </c>
      <c r="E26" s="27">
        <v>49446557</v>
      </c>
    </row>
    <row r="27" spans="1:5">
      <c r="A27" s="22" t="s">
        <v>34</v>
      </c>
      <c r="B27" s="22" t="s">
        <v>35</v>
      </c>
      <c r="C27" s="22"/>
      <c r="D27" s="27">
        <f>D19+D26</f>
        <v>69711664.233333334</v>
      </c>
      <c r="E27" s="27">
        <v>74202818</v>
      </c>
    </row>
    <row r="28" spans="1:5">
      <c r="A28" s="22" t="s">
        <v>36</v>
      </c>
      <c r="B28" s="22" t="s">
        <v>37</v>
      </c>
      <c r="C28" s="22"/>
      <c r="D28" s="24"/>
      <c r="E28" s="24"/>
    </row>
    <row r="29" spans="1:5">
      <c r="A29" s="22" t="s">
        <v>5</v>
      </c>
      <c r="B29" s="22" t="s">
        <v>38</v>
      </c>
      <c r="C29" s="24">
        <v>3</v>
      </c>
      <c r="D29" s="24"/>
      <c r="E29" s="24"/>
    </row>
    <row r="30" spans="1:5">
      <c r="A30" s="22" t="s">
        <v>39</v>
      </c>
      <c r="B30" s="25" t="s">
        <v>40</v>
      </c>
      <c r="C30" s="22"/>
      <c r="D30" s="24"/>
      <c r="E30" s="24"/>
    </row>
    <row r="31" spans="1:5">
      <c r="A31" s="22" t="s">
        <v>41</v>
      </c>
      <c r="B31" s="25" t="s">
        <v>42</v>
      </c>
      <c r="C31" s="22"/>
      <c r="D31" s="179">
        <f>19106*138</f>
        <v>2636628</v>
      </c>
      <c r="E31" s="26">
        <v>3003575</v>
      </c>
    </row>
    <row r="32" spans="1:5">
      <c r="A32" s="22" t="s">
        <v>43</v>
      </c>
      <c r="B32" s="25" t="s">
        <v>44</v>
      </c>
      <c r="C32" s="22"/>
      <c r="D32" s="29"/>
      <c r="E32" s="29"/>
    </row>
    <row r="33" spans="1:5">
      <c r="A33" s="22" t="s">
        <v>31</v>
      </c>
      <c r="B33" s="25" t="s">
        <v>45</v>
      </c>
      <c r="C33" s="22"/>
      <c r="D33" s="28">
        <v>732254</v>
      </c>
      <c r="E33" s="28">
        <v>749467</v>
      </c>
    </row>
    <row r="34" spans="1:5">
      <c r="A34" s="22" t="s">
        <v>46</v>
      </c>
      <c r="B34" s="25" t="s">
        <v>47</v>
      </c>
      <c r="C34" s="22"/>
      <c r="D34" s="28"/>
      <c r="E34" s="28"/>
    </row>
    <row r="35" spans="1:5">
      <c r="A35" s="22" t="s">
        <v>48</v>
      </c>
      <c r="B35" s="25" t="s">
        <v>49</v>
      </c>
      <c r="C35" s="22"/>
      <c r="D35" s="28"/>
      <c r="E35" s="28">
        <v>165298</v>
      </c>
    </row>
    <row r="36" spans="1:5">
      <c r="A36" s="22"/>
      <c r="B36" s="22" t="s">
        <v>50</v>
      </c>
      <c r="C36" s="22"/>
      <c r="D36" s="30">
        <f>D31+D33</f>
        <v>3368882</v>
      </c>
      <c r="E36" s="30">
        <v>3918340</v>
      </c>
    </row>
    <row r="37" spans="1:5">
      <c r="A37" s="22"/>
      <c r="B37" s="25" t="s">
        <v>51</v>
      </c>
      <c r="C37" s="22"/>
      <c r="D37" s="27"/>
      <c r="E37" s="27"/>
    </row>
    <row r="38" spans="1:5">
      <c r="A38" s="22"/>
      <c r="B38" s="22" t="s">
        <v>50</v>
      </c>
      <c r="C38" s="22"/>
      <c r="D38" s="27"/>
      <c r="E38" s="27"/>
    </row>
    <row r="39" spans="1:5">
      <c r="A39" s="22" t="s">
        <v>52</v>
      </c>
      <c r="B39" s="22" t="s">
        <v>53</v>
      </c>
      <c r="C39" s="24">
        <v>3</v>
      </c>
      <c r="D39" s="27"/>
      <c r="E39" s="27"/>
    </row>
    <row r="40" spans="1:5">
      <c r="A40" s="22" t="s">
        <v>39</v>
      </c>
      <c r="B40" s="25" t="s">
        <v>54</v>
      </c>
      <c r="C40" s="22"/>
      <c r="D40" s="27">
        <f>E40+E41</f>
        <v>139927442</v>
      </c>
      <c r="E40" s="27">
        <v>127008712</v>
      </c>
    </row>
    <row r="41" spans="1:5">
      <c r="A41" s="22" t="s">
        <v>39</v>
      </c>
      <c r="B41" s="25" t="s">
        <v>55</v>
      </c>
      <c r="C41" s="22"/>
      <c r="D41" s="27">
        <f>E42</f>
        <v>-69642964</v>
      </c>
      <c r="E41" s="27">
        <v>12918730</v>
      </c>
    </row>
    <row r="42" spans="1:5">
      <c r="A42" s="22" t="s">
        <v>41</v>
      </c>
      <c r="B42" s="25" t="s">
        <v>56</v>
      </c>
      <c r="C42" s="22"/>
      <c r="D42" s="27">
        <f>'te ardhura '!F37</f>
        <v>-1431134</v>
      </c>
      <c r="E42" s="27">
        <v>-69642964</v>
      </c>
    </row>
    <row r="43" spans="1:5">
      <c r="A43" s="22" t="s">
        <v>43</v>
      </c>
      <c r="B43" s="22" t="s">
        <v>57</v>
      </c>
      <c r="C43" s="22"/>
      <c r="D43" s="27">
        <f>D40+D41+D42</f>
        <v>68853344</v>
      </c>
      <c r="E43" s="27">
        <v>70284478</v>
      </c>
    </row>
    <row r="44" spans="1:5">
      <c r="A44" s="22"/>
      <c r="B44" s="22" t="s">
        <v>58</v>
      </c>
      <c r="C44" s="22"/>
      <c r="D44" s="27">
        <f>D36+D43</f>
        <v>72222226</v>
      </c>
      <c r="E44" s="27">
        <v>74202818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="60" zoomScaleNormal="100" workbookViewId="0">
      <selection activeCell="J44" sqref="A1:J44"/>
    </sheetView>
  </sheetViews>
  <sheetFormatPr defaultRowHeight="15"/>
  <sheetData>
    <row r="1" spans="1:10">
      <c r="A1" s="110"/>
      <c r="B1" s="111"/>
      <c r="C1" s="111"/>
      <c r="D1" s="111"/>
      <c r="E1" s="111"/>
      <c r="F1" s="111"/>
      <c r="G1" s="111"/>
      <c r="H1" s="111"/>
      <c r="I1" s="111"/>
      <c r="J1" s="112"/>
    </row>
    <row r="2" spans="1:10" ht="20.25">
      <c r="A2" s="113"/>
      <c r="B2" s="93" t="s">
        <v>135</v>
      </c>
      <c r="C2" s="93"/>
      <c r="D2" s="93"/>
      <c r="E2" s="94" t="s">
        <v>0</v>
      </c>
      <c r="F2" s="95"/>
      <c r="G2" s="96"/>
      <c r="H2" s="97"/>
      <c r="I2" s="93"/>
      <c r="J2" s="114"/>
    </row>
    <row r="3" spans="1:10">
      <c r="A3" s="113"/>
      <c r="B3" s="93" t="s">
        <v>136</v>
      </c>
      <c r="C3" s="93"/>
      <c r="D3" s="93"/>
      <c r="E3" s="97" t="s">
        <v>87</v>
      </c>
      <c r="F3" s="99"/>
      <c r="G3" s="100"/>
      <c r="H3" s="101"/>
      <c r="I3" s="101"/>
      <c r="J3" s="114"/>
    </row>
    <row r="4" spans="1:10">
      <c r="A4" s="113"/>
      <c r="B4" s="93" t="s">
        <v>137</v>
      </c>
      <c r="C4" s="93"/>
      <c r="D4" s="93"/>
      <c r="E4" s="102" t="s">
        <v>150</v>
      </c>
      <c r="F4" s="97"/>
      <c r="G4" s="104"/>
      <c r="H4" s="104"/>
      <c r="I4" s="104"/>
      <c r="J4" s="114"/>
    </row>
    <row r="5" spans="1:10">
      <c r="A5" s="113"/>
      <c r="B5" s="93"/>
      <c r="C5" s="93"/>
      <c r="D5" s="93"/>
      <c r="E5" s="93"/>
      <c r="F5" s="93"/>
      <c r="G5" s="104"/>
      <c r="H5" s="104"/>
      <c r="I5" s="104"/>
      <c r="J5" s="114"/>
    </row>
    <row r="6" spans="1:10">
      <c r="A6" s="113"/>
      <c r="B6" s="93"/>
      <c r="C6" s="93"/>
      <c r="D6" s="93"/>
      <c r="E6" s="107"/>
      <c r="F6" s="108"/>
      <c r="G6" s="104"/>
      <c r="H6" s="104"/>
      <c r="I6" s="104"/>
      <c r="J6" s="114"/>
    </row>
    <row r="7" spans="1:10">
      <c r="A7" s="113"/>
      <c r="B7" s="93"/>
      <c r="C7" s="93"/>
      <c r="D7" s="93"/>
      <c r="E7" s="107"/>
      <c r="F7" s="109"/>
      <c r="G7" s="104"/>
      <c r="H7" s="104"/>
      <c r="I7" s="104"/>
      <c r="J7" s="114"/>
    </row>
    <row r="8" spans="1:10">
      <c r="A8" s="113"/>
      <c r="B8" s="93"/>
      <c r="C8" s="93"/>
      <c r="D8" s="93"/>
      <c r="E8" s="107"/>
      <c r="F8" s="107"/>
      <c r="G8" s="104"/>
      <c r="H8" s="104"/>
      <c r="I8" s="104"/>
      <c r="J8" s="114"/>
    </row>
    <row r="9" spans="1:10">
      <c r="A9" s="113"/>
      <c r="B9" s="93" t="s">
        <v>151</v>
      </c>
      <c r="C9" s="93"/>
      <c r="D9" s="93"/>
      <c r="E9" s="97" t="s">
        <v>152</v>
      </c>
      <c r="F9" s="97"/>
      <c r="G9" s="104"/>
      <c r="H9" s="104"/>
      <c r="I9" s="104"/>
      <c r="J9" s="114"/>
    </row>
    <row r="10" spans="1:10">
      <c r="A10" s="113"/>
      <c r="B10" s="93"/>
      <c r="C10" s="93"/>
      <c r="D10" s="93"/>
      <c r="E10" s="102"/>
      <c r="F10" s="102"/>
      <c r="G10" s="104"/>
      <c r="H10" s="104"/>
      <c r="I10" s="104"/>
      <c r="J10" s="114"/>
    </row>
    <row r="11" spans="1:10">
      <c r="A11" s="113"/>
      <c r="B11" s="93"/>
      <c r="C11" s="93"/>
      <c r="D11" s="93"/>
      <c r="E11" s="102"/>
      <c r="F11" s="102"/>
      <c r="G11" s="104"/>
      <c r="H11" s="104"/>
      <c r="I11" s="104"/>
      <c r="J11" s="114"/>
    </row>
    <row r="12" spans="1:10">
      <c r="A12" s="115"/>
      <c r="B12" s="104"/>
      <c r="C12" s="93"/>
      <c r="D12" s="93"/>
      <c r="E12" s="104"/>
      <c r="F12" s="104"/>
      <c r="G12" s="104"/>
      <c r="H12" s="104"/>
      <c r="I12" s="104"/>
      <c r="J12" s="116"/>
    </row>
    <row r="13" spans="1:10">
      <c r="A13" s="115"/>
      <c r="B13" s="104"/>
      <c r="C13" s="93"/>
      <c r="D13" s="93"/>
      <c r="E13" s="104"/>
      <c r="F13" s="104"/>
      <c r="G13" s="104"/>
      <c r="H13" s="104"/>
      <c r="I13" s="104"/>
      <c r="J13" s="116"/>
    </row>
    <row r="14" spans="1:10">
      <c r="A14" s="115"/>
      <c r="B14" s="104"/>
      <c r="C14" s="104"/>
      <c r="D14" s="104"/>
      <c r="E14" s="104"/>
      <c r="F14" s="104"/>
      <c r="G14" s="104"/>
      <c r="H14" s="104"/>
      <c r="I14" s="104"/>
      <c r="J14" s="116"/>
    </row>
    <row r="15" spans="1:10">
      <c r="A15" s="115"/>
      <c r="B15" s="104"/>
      <c r="C15" s="104"/>
      <c r="D15" s="104"/>
      <c r="E15" s="104"/>
      <c r="F15" s="104"/>
      <c r="G15" s="104"/>
      <c r="H15" s="104"/>
      <c r="I15" s="104"/>
      <c r="J15" s="116"/>
    </row>
    <row r="16" spans="1:10">
      <c r="A16" s="115"/>
      <c r="B16" s="104"/>
      <c r="C16" s="104"/>
      <c r="D16" s="104"/>
      <c r="E16" s="104"/>
      <c r="F16" s="104"/>
      <c r="G16" s="104"/>
      <c r="H16" s="104"/>
      <c r="I16" s="104"/>
      <c r="J16" s="116"/>
    </row>
    <row r="17" spans="1:10">
      <c r="A17" s="115"/>
      <c r="B17" s="104"/>
      <c r="C17" s="104"/>
      <c r="D17" s="104"/>
      <c r="E17" s="104"/>
      <c r="F17" s="104"/>
      <c r="G17" s="104"/>
      <c r="H17" s="104"/>
      <c r="I17" s="104"/>
      <c r="J17" s="116"/>
    </row>
    <row r="18" spans="1:10" ht="33.75">
      <c r="A18" s="183" t="s">
        <v>138</v>
      </c>
      <c r="B18" s="184"/>
      <c r="C18" s="184"/>
      <c r="D18" s="184"/>
      <c r="E18" s="184"/>
      <c r="F18" s="184"/>
      <c r="G18" s="184"/>
      <c r="H18" s="184"/>
      <c r="I18" s="184"/>
      <c r="J18" s="185"/>
    </row>
    <row r="19" spans="1:10">
      <c r="A19" s="115"/>
      <c r="B19" s="186" t="s">
        <v>139</v>
      </c>
      <c r="C19" s="186"/>
      <c r="D19" s="186"/>
      <c r="E19" s="186"/>
      <c r="F19" s="186"/>
      <c r="G19" s="186"/>
      <c r="H19" s="186"/>
      <c r="I19" s="186"/>
      <c r="J19" s="116"/>
    </row>
    <row r="20" spans="1:10">
      <c r="A20" s="115"/>
      <c r="B20" s="186" t="s">
        <v>140</v>
      </c>
      <c r="C20" s="186"/>
      <c r="D20" s="186"/>
      <c r="E20" s="186"/>
      <c r="F20" s="186"/>
      <c r="G20" s="186"/>
      <c r="H20" s="186"/>
      <c r="I20" s="186"/>
      <c r="J20" s="116"/>
    </row>
    <row r="21" spans="1:10">
      <c r="A21" s="115"/>
      <c r="B21" s="104"/>
      <c r="C21" s="104"/>
      <c r="D21" s="104"/>
      <c r="E21" s="104"/>
      <c r="F21" s="104"/>
      <c r="G21" s="104"/>
      <c r="H21" s="104"/>
      <c r="I21" s="104"/>
      <c r="J21" s="116"/>
    </row>
    <row r="22" spans="1:10">
      <c r="A22" s="115"/>
      <c r="B22" s="104"/>
      <c r="C22" s="104"/>
      <c r="D22" s="104"/>
      <c r="E22" s="104"/>
      <c r="F22" s="104"/>
      <c r="G22" s="104"/>
      <c r="H22" s="104"/>
      <c r="I22" s="104"/>
      <c r="J22" s="116"/>
    </row>
    <row r="23" spans="1:10" ht="33.75">
      <c r="A23" s="188" t="s">
        <v>166</v>
      </c>
      <c r="B23" s="189"/>
      <c r="C23" s="189"/>
      <c r="D23" s="189"/>
      <c r="E23" s="189"/>
      <c r="F23" s="189"/>
      <c r="G23" s="189"/>
      <c r="H23" s="189"/>
      <c r="I23" s="189"/>
      <c r="J23" s="190"/>
    </row>
    <row r="24" spans="1:10">
      <c r="A24" s="191" t="s">
        <v>168</v>
      </c>
      <c r="B24" s="187"/>
      <c r="C24" s="187"/>
      <c r="D24" s="187"/>
      <c r="E24" s="187"/>
      <c r="F24" s="187"/>
      <c r="G24" s="187"/>
      <c r="H24" s="187"/>
      <c r="I24" s="187"/>
      <c r="J24" s="192"/>
    </row>
    <row r="25" spans="1:10">
      <c r="A25" s="115"/>
      <c r="B25" s="104"/>
      <c r="C25" s="104"/>
      <c r="D25" s="104"/>
      <c r="E25" s="104"/>
      <c r="F25" s="104"/>
      <c r="G25" s="104"/>
      <c r="H25" s="104"/>
      <c r="I25" s="104"/>
      <c r="J25" s="116"/>
    </row>
    <row r="26" spans="1:10">
      <c r="A26" s="115"/>
      <c r="B26" s="104"/>
      <c r="C26" s="104"/>
      <c r="D26" s="104"/>
      <c r="E26" s="104"/>
      <c r="F26" s="104"/>
      <c r="G26" s="104"/>
      <c r="H26" s="104"/>
      <c r="I26" s="104"/>
      <c r="J26" s="116"/>
    </row>
    <row r="27" spans="1:10">
      <c r="A27" s="115"/>
      <c r="B27" s="104"/>
      <c r="C27" s="104"/>
      <c r="D27" s="104"/>
      <c r="E27" s="104"/>
      <c r="F27" s="104"/>
      <c r="G27" s="104"/>
      <c r="H27" s="104"/>
      <c r="I27" s="104"/>
      <c r="J27" s="116"/>
    </row>
    <row r="28" spans="1:10">
      <c r="A28" s="115"/>
      <c r="B28" s="104"/>
      <c r="C28" s="104"/>
      <c r="D28" s="104"/>
      <c r="E28" s="104"/>
      <c r="F28" s="104"/>
      <c r="G28" s="104"/>
      <c r="H28" s="104"/>
      <c r="I28" s="104"/>
      <c r="J28" s="116"/>
    </row>
    <row r="29" spans="1:10">
      <c r="A29" s="115"/>
      <c r="B29" s="104"/>
      <c r="C29" s="104"/>
      <c r="D29" s="104"/>
      <c r="E29" s="104"/>
      <c r="F29" s="104"/>
      <c r="G29" s="104"/>
      <c r="H29" s="104"/>
      <c r="I29" s="104"/>
      <c r="J29" s="116"/>
    </row>
    <row r="30" spans="1:10">
      <c r="A30" s="115"/>
      <c r="B30" s="93" t="s">
        <v>141</v>
      </c>
      <c r="C30" s="93"/>
      <c r="D30" s="93"/>
      <c r="E30" s="93"/>
      <c r="F30" s="93"/>
      <c r="G30" s="193" t="s">
        <v>142</v>
      </c>
      <c r="H30" s="193"/>
      <c r="I30" s="104"/>
      <c r="J30" s="116"/>
    </row>
    <row r="31" spans="1:10">
      <c r="A31" s="115"/>
      <c r="B31" s="93" t="s">
        <v>143</v>
      </c>
      <c r="C31" s="93"/>
      <c r="D31" s="93"/>
      <c r="E31" s="93"/>
      <c r="F31" s="93"/>
      <c r="G31" s="193" t="s">
        <v>144</v>
      </c>
      <c r="H31" s="193"/>
      <c r="I31" s="104"/>
      <c r="J31" s="116"/>
    </row>
    <row r="32" spans="1:10">
      <c r="A32" s="115"/>
      <c r="B32" s="93" t="s">
        <v>145</v>
      </c>
      <c r="C32" s="93"/>
      <c r="D32" s="93"/>
      <c r="E32" s="93"/>
      <c r="F32" s="93"/>
      <c r="G32" s="193" t="s">
        <v>146</v>
      </c>
      <c r="H32" s="193"/>
      <c r="I32" s="104"/>
      <c r="J32" s="116"/>
    </row>
    <row r="33" spans="1:10">
      <c r="A33" s="115"/>
      <c r="B33" s="93" t="s">
        <v>147</v>
      </c>
      <c r="C33" s="93"/>
      <c r="D33" s="93"/>
      <c r="E33" s="93"/>
      <c r="F33" s="93"/>
      <c r="G33" s="193" t="s">
        <v>146</v>
      </c>
      <c r="H33" s="193"/>
      <c r="I33" s="104"/>
      <c r="J33" s="116"/>
    </row>
    <row r="34" spans="1:10">
      <c r="A34" s="115"/>
      <c r="B34" s="104"/>
      <c r="C34" s="104"/>
      <c r="D34" s="104"/>
      <c r="E34" s="104"/>
      <c r="F34" s="104"/>
      <c r="G34" s="187"/>
      <c r="H34" s="187"/>
      <c r="I34" s="104"/>
      <c r="J34" s="116"/>
    </row>
    <row r="35" spans="1:10">
      <c r="A35" s="115"/>
      <c r="B35" s="93" t="s">
        <v>153</v>
      </c>
      <c r="C35" s="93"/>
      <c r="D35" s="93"/>
      <c r="E35" s="93"/>
      <c r="F35" s="149" t="s">
        <v>148</v>
      </c>
      <c r="G35" s="193" t="s">
        <v>169</v>
      </c>
      <c r="H35" s="193"/>
      <c r="I35" s="104"/>
      <c r="J35" s="116"/>
    </row>
    <row r="36" spans="1:10">
      <c r="A36" s="115"/>
      <c r="B36" s="93"/>
      <c r="C36" s="93"/>
      <c r="D36" s="93"/>
      <c r="E36" s="93"/>
      <c r="F36" s="149" t="s">
        <v>149</v>
      </c>
      <c r="G36" s="193" t="s">
        <v>164</v>
      </c>
      <c r="H36" s="193"/>
      <c r="I36" s="104"/>
      <c r="J36" s="116"/>
    </row>
    <row r="37" spans="1:10">
      <c r="A37" s="115"/>
      <c r="B37" s="93"/>
      <c r="C37" s="93"/>
      <c r="D37" s="93"/>
      <c r="E37" s="93"/>
      <c r="F37" s="149"/>
      <c r="G37" s="194"/>
      <c r="H37" s="195"/>
      <c r="I37" s="104"/>
      <c r="J37" s="116"/>
    </row>
    <row r="38" spans="1:10">
      <c r="A38" s="113"/>
      <c r="B38" s="93" t="s">
        <v>154</v>
      </c>
      <c r="C38" s="93"/>
      <c r="D38" s="93"/>
      <c r="E38" s="93"/>
      <c r="F38" s="93"/>
      <c r="G38" s="193" t="s">
        <v>170</v>
      </c>
      <c r="H38" s="193"/>
      <c r="I38" s="93"/>
      <c r="J38" s="116"/>
    </row>
    <row r="39" spans="1:10">
      <c r="A39" s="113"/>
      <c r="B39" s="93"/>
      <c r="C39" s="93"/>
      <c r="D39" s="93"/>
      <c r="E39" s="93"/>
      <c r="F39" s="93"/>
      <c r="G39" s="93"/>
      <c r="H39" s="93"/>
      <c r="I39" s="93"/>
      <c r="J39" s="116"/>
    </row>
    <row r="40" spans="1:10">
      <c r="A40" s="113"/>
      <c r="B40" s="93"/>
      <c r="C40" s="93"/>
      <c r="D40" s="93"/>
      <c r="E40" s="93"/>
      <c r="F40" s="93"/>
      <c r="G40" s="93"/>
      <c r="H40" s="93"/>
      <c r="I40" s="93"/>
      <c r="J40" s="116"/>
    </row>
    <row r="41" spans="1:10">
      <c r="A41" s="113"/>
      <c r="B41" s="93" t="s">
        <v>155</v>
      </c>
      <c r="C41" s="93"/>
      <c r="D41" s="93"/>
      <c r="E41" s="186" t="s">
        <v>156</v>
      </c>
      <c r="F41" s="186"/>
      <c r="G41" s="186"/>
      <c r="H41" s="186"/>
      <c r="I41" s="93"/>
      <c r="J41" s="116"/>
    </row>
    <row r="42" spans="1:10">
      <c r="A42" s="115"/>
      <c r="B42" s="104" t="s">
        <v>167</v>
      </c>
      <c r="C42" s="104"/>
      <c r="D42" s="104"/>
      <c r="E42" s="187" t="s">
        <v>157</v>
      </c>
      <c r="F42" s="187"/>
      <c r="G42" s="187"/>
      <c r="H42" s="187"/>
      <c r="I42" s="104"/>
      <c r="J42" s="116"/>
    </row>
    <row r="43" spans="1:10" ht="15.75">
      <c r="A43" s="117"/>
      <c r="B43" s="93"/>
      <c r="C43" s="93"/>
      <c r="D43" s="93"/>
      <c r="E43" s="105"/>
      <c r="F43" s="105"/>
      <c r="G43" s="105"/>
      <c r="H43" s="105"/>
      <c r="I43" s="105"/>
      <c r="J43" s="116"/>
    </row>
    <row r="44" spans="1:10" ht="16.5" thickBot="1">
      <c r="A44" s="180"/>
      <c r="B44" s="181"/>
      <c r="C44" s="181"/>
      <c r="D44" s="181"/>
      <c r="E44" s="182"/>
      <c r="F44" s="182"/>
      <c r="G44" s="182"/>
      <c r="H44" s="182"/>
      <c r="I44" s="182"/>
      <c r="J44" s="120"/>
    </row>
    <row r="45" spans="1:10" ht="15.75">
      <c r="A45" s="117"/>
      <c r="B45" s="93"/>
      <c r="C45" s="93"/>
      <c r="D45" s="93"/>
      <c r="E45" s="105"/>
      <c r="F45" s="105"/>
      <c r="G45" s="105"/>
      <c r="H45" s="105"/>
      <c r="I45" s="105"/>
      <c r="J45" s="116"/>
    </row>
    <row r="46" spans="1:10" ht="15.75">
      <c r="A46" s="117"/>
      <c r="B46" s="93"/>
      <c r="C46" s="93"/>
      <c r="D46" s="93"/>
      <c r="E46" s="105"/>
      <c r="F46" s="105"/>
      <c r="G46" s="105"/>
      <c r="H46" s="105"/>
      <c r="I46" s="105"/>
      <c r="J46" s="116"/>
    </row>
    <row r="47" spans="1:10" ht="15.75" thickBot="1">
      <c r="A47" s="118"/>
      <c r="B47" s="119"/>
      <c r="C47" s="119"/>
      <c r="D47" s="119"/>
      <c r="E47" s="119"/>
      <c r="F47" s="119"/>
      <c r="G47" s="119"/>
      <c r="H47" s="119"/>
      <c r="I47" s="119"/>
      <c r="J47" s="120"/>
    </row>
  </sheetData>
  <mergeCells count="16">
    <mergeCell ref="G37:H37"/>
    <mergeCell ref="G38:H38"/>
    <mergeCell ref="E41:H41"/>
    <mergeCell ref="E42:H42"/>
    <mergeCell ref="G31:H31"/>
    <mergeCell ref="G32:H32"/>
    <mergeCell ref="G33:H33"/>
    <mergeCell ref="G34:H34"/>
    <mergeCell ref="G35:H35"/>
    <mergeCell ref="G36:H36"/>
    <mergeCell ref="G30:H30"/>
    <mergeCell ref="A18:J18"/>
    <mergeCell ref="B19:I19"/>
    <mergeCell ref="B20:I20"/>
    <mergeCell ref="A23:J23"/>
    <mergeCell ref="A24:J24"/>
  </mergeCells>
  <pageMargins left="0.7" right="0.7" top="0.75" bottom="0.75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kopertina </vt:lpstr>
      <vt:lpstr>aktiv pasiv</vt:lpstr>
      <vt:lpstr>te ardhura </vt:lpstr>
      <vt:lpstr>fluksi </vt:lpstr>
      <vt:lpstr>pasuria neto</vt:lpstr>
      <vt:lpstr>shenime shpjeguseS</vt:lpstr>
      <vt:lpstr>Sheet1</vt:lpstr>
      <vt:lpstr>Sheet2</vt:lpstr>
      <vt:lpstr>Sheet3</vt:lpstr>
      <vt:lpstr>'fluksi '!Print_Area</vt:lpstr>
      <vt:lpstr>'kopertina '!Print_Area</vt:lpstr>
      <vt:lpstr>Sheet3!Print_Area</vt:lpstr>
      <vt:lpstr>'te ardhura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cec</cp:lastModifiedBy>
  <cp:lastPrinted>2017-02-27T10:27:49Z</cp:lastPrinted>
  <dcterms:created xsi:type="dcterms:W3CDTF">2014-01-20T13:34:46Z</dcterms:created>
  <dcterms:modified xsi:type="dcterms:W3CDTF">2017-03-09T12:28:31Z</dcterms:modified>
</cp:coreProperties>
</file>