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2" i="1"/>
  <c r="D74" s="1"/>
  <c r="D71"/>
  <c r="D70"/>
  <c r="D68" s="1"/>
  <c r="D65"/>
  <c r="D60"/>
  <c r="D59" s="1"/>
  <c r="D49"/>
  <c r="D44"/>
  <c r="D41"/>
  <c r="D37"/>
  <c r="D36"/>
  <c r="D31"/>
  <c r="D12"/>
  <c r="D35" l="1"/>
  <c r="D89" s="1"/>
</calcChain>
</file>

<file path=xl/comments1.xml><?xml version="1.0" encoding="utf-8"?>
<comments xmlns="http://schemas.openxmlformats.org/spreadsheetml/2006/main">
  <authors>
    <author>Author</author>
  </authors>
  <commentList>
    <comment ref="D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sip e pergjithshme e godines 4700m</t>
        </r>
        <r>
          <rPr>
            <sz val="9"/>
            <color indexed="81"/>
            <rFont val="Calibri"/>
            <family val="2"/>
          </rPr>
          <t>²</t>
        </r>
      </text>
    </comment>
    <comment ref="D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1200DL+1200TRAJNIMET</t>
        </r>
      </text>
    </comment>
  </commentList>
</comments>
</file>

<file path=xl/sharedStrings.xml><?xml version="1.0" encoding="utf-8"?>
<sst xmlns="http://schemas.openxmlformats.org/spreadsheetml/2006/main" count="82" uniqueCount="82">
  <si>
    <r>
      <t xml:space="preserve">DETAJIMI I BUXHETIT </t>
    </r>
    <r>
      <rPr>
        <b/>
        <sz val="10"/>
        <rFont val="Arial"/>
        <family val="2"/>
      </rPr>
      <t>PER VITIN 2018</t>
    </r>
    <r>
      <rPr>
        <sz val="10"/>
        <rFont val="Arial"/>
        <family val="2"/>
      </rPr>
      <t xml:space="preserve">/  FONDI MALLRA dhe SHERBIME </t>
    </r>
  </si>
  <si>
    <t>Lidhja 2</t>
  </si>
  <si>
    <t>Artikulli</t>
  </si>
  <si>
    <t>Emertimi</t>
  </si>
  <si>
    <t>Parashikimi</t>
  </si>
  <si>
    <t>Planifikim, manaxhim dhe administrim</t>
  </si>
  <si>
    <t xml:space="preserve">Materiale zyre dhe te pergjithshme </t>
  </si>
  <si>
    <t>Kancelari</t>
  </si>
  <si>
    <t>kancelari</t>
  </si>
  <si>
    <t>bojra printeri</t>
  </si>
  <si>
    <t>bllok FH/FD per magazinen</t>
  </si>
  <si>
    <t>Materiale per pastrim, dezinfektim, ngrohje dhe ndriçim</t>
  </si>
  <si>
    <t>llampa &amp; starter/te tjera elektrike</t>
  </si>
  <si>
    <t>materiale pastrimi</t>
  </si>
  <si>
    <t>Materiale te tjera</t>
  </si>
  <si>
    <t>materiale te ndryshme per edukim&amp;trajnim</t>
  </si>
  <si>
    <t>bllok agenda &amp; kalendare</t>
  </si>
  <si>
    <t>shkalle (arkiva &amp; mirembajtja)</t>
  </si>
  <si>
    <t>mbajtese TV &amp; antena</t>
  </si>
  <si>
    <t>materiale te ndryshme per zyren e Kryetarit</t>
  </si>
  <si>
    <t>dhurata simbolike</t>
  </si>
  <si>
    <t xml:space="preserve">kartolina </t>
  </si>
  <si>
    <t>sinjalistike identifikuese per zyrat</t>
  </si>
  <si>
    <t>vegla pune</t>
  </si>
  <si>
    <t>te tjera te paparashikuara</t>
  </si>
  <si>
    <t>Materiale dhe sherbime speciale</t>
  </si>
  <si>
    <t>Libra dhe publikime profesionale</t>
  </si>
  <si>
    <t>Regjistrat e protokollit</t>
  </si>
  <si>
    <t>Prodhim i buletinit te zgjedhjeve (detyrim i vitit 2017)</t>
  </si>
  <si>
    <t>Sherbime nga te trete</t>
  </si>
  <si>
    <t>Elektricitet</t>
  </si>
  <si>
    <t>Uje</t>
  </si>
  <si>
    <t>Sherbime telefonike</t>
  </si>
  <si>
    <t>Telefoni fikse</t>
  </si>
  <si>
    <t>detyrime 2017</t>
  </si>
  <si>
    <t>Telefoni Celulare</t>
  </si>
  <si>
    <t>Posta dhe sherbimi korrier</t>
  </si>
  <si>
    <t>Abonim ne shtypin periodik</t>
  </si>
  <si>
    <t>Sherbime te sigurimit dhe ruajtjes</t>
  </si>
  <si>
    <t>Sherbime te tjera</t>
  </si>
  <si>
    <t>Sherbim per serverat &amp; softin e faqes</t>
  </si>
  <si>
    <t>Mirembajtja e sistemit ngrohes/ftohes</t>
  </si>
  <si>
    <t>Lyerje ambjentesh</t>
  </si>
  <si>
    <t>Sherbim printimi &amp; fotokopjimi</t>
  </si>
  <si>
    <t>Sherbim per mirembajtjen e pistonave te parkimit</t>
  </si>
  <si>
    <t>Sherbim per programin Financa 5</t>
  </si>
  <si>
    <t xml:space="preserve">Mirembajtja e godines </t>
  </si>
  <si>
    <t>Mirembajtja e magazinave ne Lunder</t>
  </si>
  <si>
    <t>Sherbim per sistemin video/audio te salles se mbledhjeve</t>
  </si>
  <si>
    <t>Njoftime ne TV per programe edukim &amp; trajnim</t>
  </si>
  <si>
    <t>Sherbim kafe per trajnim &amp; edukim</t>
  </si>
  <si>
    <t>Sherbime te tjera te paparashikuara</t>
  </si>
  <si>
    <t>Auditim i fondeve te fushates (detyrim i vitit 2017)</t>
  </si>
  <si>
    <t>Shpenzime transporti</t>
  </si>
  <si>
    <t>Karburant dhe vaj</t>
  </si>
  <si>
    <t>Pjese kembimi, goma dhe bateri, tapiceri</t>
  </si>
  <si>
    <t>Shpenzimet e siguracionit te mjeteve te transportit</t>
  </si>
  <si>
    <t>Taksat e makinave</t>
  </si>
  <si>
    <t>Shpenzime te tjera transporti</t>
  </si>
  <si>
    <t>Shpenzime udhetimi</t>
  </si>
  <si>
    <t>Udhetim i brendshem</t>
  </si>
  <si>
    <t>Udhetim jashte shtetit</t>
  </si>
  <si>
    <r>
      <t>Shpenzime per m</t>
    </r>
    <r>
      <rPr>
        <b/>
        <sz val="8"/>
        <color indexed="8"/>
        <rFont val="Verdana"/>
        <family val="2"/>
      </rPr>
      <t>irembajtje te zakonshme</t>
    </r>
  </si>
  <si>
    <t>Shpenzime per mirembajtjen e mjeteve te transportit</t>
  </si>
  <si>
    <t>lavazh automjetesh</t>
  </si>
  <si>
    <r>
      <t>Shpenzime per d</t>
    </r>
    <r>
      <rPr>
        <b/>
        <sz val="8"/>
        <color indexed="8"/>
        <rFont val="Verdana"/>
        <family val="2"/>
      </rPr>
      <t>etyrime dhe kompensime legale</t>
    </r>
  </si>
  <si>
    <t>Shpenz per ekzekutim te vendimeve gjyqesore per largim nga puna</t>
  </si>
  <si>
    <t>Dh.Ndini</t>
  </si>
  <si>
    <t>Shpenzime te tjera operative</t>
  </si>
  <si>
    <t>Shpenzime per pritje e percjellje</t>
  </si>
  <si>
    <t>te tjera(dreka&amp;darka)</t>
  </si>
  <si>
    <t>kafe</t>
  </si>
  <si>
    <t>uje</t>
  </si>
  <si>
    <t>Shpenzime per aktivitete sociale per personelin</t>
  </si>
  <si>
    <t>Shpenzime gjyqesore</t>
  </si>
  <si>
    <r>
      <t>Shpenzime per sigurimin e n</t>
    </r>
    <r>
      <rPr>
        <sz val="8"/>
        <color indexed="8"/>
        <rFont val="Verdana"/>
        <family val="2"/>
      </rPr>
      <t>dertesave dhe te tjera kosto sigurimi te ngjashme</t>
    </r>
  </si>
  <si>
    <t>Shpenzime per honorare, komisione ad-hoc</t>
  </si>
  <si>
    <t>Shpenzime kompesimi per anetaret e Parlamentit dhe zyrtare te tjera te zgjedhur</t>
  </si>
  <si>
    <t>Shpenzime per pjesmarrje ne konferenca</t>
  </si>
  <si>
    <t>Shpenzime per komisione bankare</t>
  </si>
  <si>
    <t>Shpenzime per tatime &amp; taksa te paguara nga institucioni</t>
  </si>
  <si>
    <t>Shpenzime te tjera te paparashikuara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</si>
</sst>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 CE"/>
      <charset val="238"/>
    </font>
    <font>
      <b/>
      <i/>
      <sz val="12"/>
      <name val="Times New Roman CE"/>
      <charset val="238"/>
    </font>
    <font>
      <i/>
      <sz val="8"/>
      <name val="Times New Roman CE"/>
      <charset val="238"/>
    </font>
    <font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2" borderId="0" xfId="1" applyFont="1" applyFill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3" fillId="0" borderId="1" xfId="1" applyFont="1" applyBorder="1"/>
    <xf numFmtId="0" fontId="4" fillId="0" borderId="2" xfId="1" applyFont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3" fontId="7" fillId="0" borderId="8" xfId="2" applyNumberFormat="1" applyFont="1" applyBorder="1"/>
    <xf numFmtId="3" fontId="6" fillId="0" borderId="9" xfId="1" applyNumberFormat="1" applyFont="1" applyFill="1" applyBorder="1" applyAlignment="1">
      <alignment horizontal="center"/>
    </xf>
    <xf numFmtId="164" fontId="8" fillId="6" borderId="10" xfId="1" applyNumberFormat="1" applyFont="1" applyFill="1" applyBorder="1" applyAlignment="1">
      <alignment horizontal="right"/>
    </xf>
    <xf numFmtId="0" fontId="8" fillId="6" borderId="10" xfId="1" applyFont="1" applyFill="1" applyBorder="1" applyAlignment="1">
      <alignment horizontal="justify"/>
    </xf>
    <xf numFmtId="3" fontId="7" fillId="7" borderId="10" xfId="1" applyNumberFormat="1" applyFont="1" applyFill="1" applyBorder="1"/>
    <xf numFmtId="0" fontId="9" fillId="8" borderId="10" xfId="1" applyFont="1" applyFill="1" applyBorder="1"/>
    <xf numFmtId="3" fontId="9" fillId="8" borderId="10" xfId="1" applyNumberFormat="1" applyFont="1" applyFill="1" applyBorder="1"/>
    <xf numFmtId="0" fontId="9" fillId="0" borderId="10" xfId="1" applyFont="1" applyFill="1" applyBorder="1"/>
    <xf numFmtId="3" fontId="9" fillId="0" borderId="10" xfId="1" applyNumberFormat="1" applyFont="1" applyFill="1" applyBorder="1"/>
    <xf numFmtId="0" fontId="8" fillId="9" borderId="10" xfId="1" applyFont="1" applyFill="1" applyBorder="1" applyAlignment="1">
      <alignment horizontal="right"/>
    </xf>
    <xf numFmtId="0" fontId="8" fillId="9" borderId="10" xfId="1" applyFont="1" applyFill="1" applyBorder="1" applyAlignment="1">
      <alignment horizontal="justify"/>
    </xf>
    <xf numFmtId="3" fontId="7" fillId="9" borderId="10" xfId="1" applyNumberFormat="1" applyFont="1" applyFill="1" applyBorder="1"/>
    <xf numFmtId="0" fontId="9" fillId="0" borderId="10" xfId="1" applyFont="1" applyBorder="1"/>
    <xf numFmtId="3" fontId="9" fillId="3" borderId="10" xfId="1" applyNumberFormat="1" applyFont="1" applyFill="1" applyBorder="1"/>
    <xf numFmtId="0" fontId="7" fillId="9" borderId="10" xfId="1" applyFont="1" applyFill="1" applyBorder="1" applyAlignment="1">
      <alignment horizontal="right"/>
    </xf>
    <xf numFmtId="0" fontId="9" fillId="0" borderId="10" xfId="1" applyFont="1" applyFill="1" applyBorder="1" applyAlignment="1">
      <alignment horizontal="right"/>
    </xf>
    <xf numFmtId="0" fontId="7" fillId="9" borderId="10" xfId="1" applyFont="1" applyFill="1" applyBorder="1" applyAlignment="1">
      <alignment horizontal="left"/>
    </xf>
    <xf numFmtId="2" fontId="9" fillId="0" borderId="10" xfId="1" applyNumberFormat="1" applyFont="1" applyBorder="1" applyAlignment="1">
      <alignment horizontal="right"/>
    </xf>
    <xf numFmtId="2" fontId="9" fillId="0" borderId="10" xfId="1" applyNumberFormat="1" applyFont="1" applyFill="1" applyBorder="1" applyAlignment="1">
      <alignment horizontal="right"/>
    </xf>
    <xf numFmtId="0" fontId="10" fillId="0" borderId="10" xfId="1" applyFont="1" applyFill="1" applyBorder="1" applyAlignment="1">
      <alignment horizontal="right"/>
    </xf>
    <xf numFmtId="0" fontId="8" fillId="9" borderId="10" xfId="1" applyFont="1" applyFill="1" applyBorder="1"/>
    <xf numFmtId="0" fontId="7" fillId="9" borderId="10" xfId="1" applyFont="1" applyFill="1" applyBorder="1"/>
    <xf numFmtId="0" fontId="10" fillId="8" borderId="10" xfId="1" applyFont="1" applyFill="1" applyBorder="1"/>
    <xf numFmtId="0" fontId="10" fillId="0" borderId="10" xfId="1" applyFont="1" applyBorder="1"/>
    <xf numFmtId="0" fontId="1" fillId="0" borderId="10" xfId="1" applyBorder="1"/>
    <xf numFmtId="0" fontId="11" fillId="10" borderId="11" xfId="1" applyFont="1" applyFill="1" applyBorder="1" applyAlignment="1">
      <alignment horizontal="centerContinuous"/>
    </xf>
    <xf numFmtId="0" fontId="12" fillId="10" borderId="12" xfId="1" applyFont="1" applyFill="1" applyBorder="1" applyAlignment="1">
      <alignment horizontal="center"/>
    </xf>
    <xf numFmtId="3" fontId="7" fillId="10" borderId="12" xfId="1" applyNumberFormat="1" applyFont="1" applyFill="1" applyBorder="1"/>
    <xf numFmtId="0" fontId="1" fillId="0" borderId="0" xfId="1"/>
    <xf numFmtId="3" fontId="1" fillId="0" borderId="0" xfId="1" applyNumberFormat="1"/>
    <xf numFmtId="3" fontId="7" fillId="11" borderId="12" xfId="1" applyNumberFormat="1" applyFont="1" applyFill="1" applyBorder="1"/>
  </cellXfs>
  <cellStyles count="3">
    <cellStyle name="Normal" xfId="0" builtinId="0"/>
    <cellStyle name="Normal 2" xfId="1"/>
    <cellStyle name="Normal_Udhezimi-Tabela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91"/>
  <sheetViews>
    <sheetView tabSelected="1" workbookViewId="0">
      <selection activeCell="H12" sqref="H12"/>
    </sheetView>
  </sheetViews>
  <sheetFormatPr defaultRowHeight="15"/>
  <cols>
    <col min="3" max="3" width="70" bestFit="1" customWidth="1"/>
    <col min="4" max="4" width="30.42578125" customWidth="1"/>
  </cols>
  <sheetData>
    <row r="4" spans="2:4">
      <c r="B4" s="1" t="s">
        <v>0</v>
      </c>
      <c r="C4" s="1"/>
      <c r="D4" s="1"/>
    </row>
    <row r="6" spans="2:4" ht="15.75" thickBot="1">
      <c r="B6" s="2"/>
      <c r="C6" s="3"/>
      <c r="D6" s="3" t="s">
        <v>1</v>
      </c>
    </row>
    <row r="7" spans="2:4">
      <c r="B7" s="4"/>
      <c r="C7" s="4"/>
      <c r="D7" s="4"/>
    </row>
    <row r="8" spans="2:4" ht="15.75">
      <c r="B8" s="5" t="s">
        <v>2</v>
      </c>
      <c r="C8" s="5" t="s">
        <v>3</v>
      </c>
      <c r="D8" s="5" t="s">
        <v>4</v>
      </c>
    </row>
    <row r="9" spans="2:4" ht="15.75" thickBot="1">
      <c r="B9" s="6"/>
      <c r="C9" s="6"/>
      <c r="D9" s="6"/>
    </row>
    <row r="10" spans="2:4">
      <c r="B10" s="7">
        <v>1</v>
      </c>
      <c r="C10" s="8">
        <v>2</v>
      </c>
      <c r="D10" s="9"/>
    </row>
    <row r="11" spans="2:4">
      <c r="B11" s="10"/>
      <c r="C11" s="11" t="s">
        <v>5</v>
      </c>
      <c r="D11" s="12"/>
    </row>
    <row r="12" spans="2:4">
      <c r="B12" s="13">
        <v>602</v>
      </c>
      <c r="C12" s="14" t="s">
        <v>6</v>
      </c>
      <c r="D12" s="15">
        <f>SUM(D13:D30)</f>
        <v>2741000</v>
      </c>
    </row>
    <row r="13" spans="2:4">
      <c r="B13" s="16">
        <v>602.01</v>
      </c>
      <c r="C13" s="16" t="s">
        <v>7</v>
      </c>
      <c r="D13" s="17"/>
    </row>
    <row r="14" spans="2:4">
      <c r="B14" s="16"/>
      <c r="C14" s="16" t="s">
        <v>8</v>
      </c>
      <c r="D14" s="17">
        <v>900000</v>
      </c>
    </row>
    <row r="15" spans="2:4">
      <c r="B15" s="18"/>
      <c r="C15" s="18" t="s">
        <v>9</v>
      </c>
      <c r="D15" s="19">
        <v>300000</v>
      </c>
    </row>
    <row r="16" spans="2:4">
      <c r="B16" s="18"/>
      <c r="C16" s="18" t="s">
        <v>10</v>
      </c>
      <c r="D16" s="19">
        <v>5000</v>
      </c>
    </row>
    <row r="17" spans="2:4">
      <c r="B17" s="18">
        <v>602.02</v>
      </c>
      <c r="C17" s="18" t="s">
        <v>11</v>
      </c>
      <c r="D17" s="19"/>
    </row>
    <row r="18" spans="2:4">
      <c r="B18" s="18"/>
      <c r="C18" s="18" t="s">
        <v>12</v>
      </c>
      <c r="D18" s="19">
        <v>110000</v>
      </c>
    </row>
    <row r="19" spans="2:4">
      <c r="B19" s="18"/>
      <c r="C19" s="18" t="s">
        <v>13</v>
      </c>
      <c r="D19" s="19">
        <v>200000</v>
      </c>
    </row>
    <row r="20" spans="2:4">
      <c r="B20" s="18">
        <v>602.09</v>
      </c>
      <c r="C20" s="18" t="s">
        <v>14</v>
      </c>
      <c r="D20" s="19"/>
    </row>
    <row r="21" spans="2:4">
      <c r="B21" s="18"/>
      <c r="C21" s="18" t="s">
        <v>15</v>
      </c>
      <c r="D21" s="19">
        <v>237000</v>
      </c>
    </row>
    <row r="22" spans="2:4">
      <c r="B22" s="18"/>
      <c r="C22" s="18" t="s">
        <v>16</v>
      </c>
      <c r="D22" s="19">
        <v>70000</v>
      </c>
    </row>
    <row r="23" spans="2:4">
      <c r="B23" s="18"/>
      <c r="C23" s="18" t="s">
        <v>17</v>
      </c>
      <c r="D23" s="19">
        <v>20000</v>
      </c>
    </row>
    <row r="24" spans="2:4">
      <c r="B24" s="18"/>
      <c r="C24" s="18" t="s">
        <v>18</v>
      </c>
      <c r="D24" s="19"/>
    </row>
    <row r="25" spans="2:4">
      <c r="B25" s="18"/>
      <c r="C25" s="18" t="s">
        <v>19</v>
      </c>
      <c r="D25" s="19"/>
    </row>
    <row r="26" spans="2:4">
      <c r="B26" s="18"/>
      <c r="C26" s="18" t="s">
        <v>20</v>
      </c>
      <c r="D26" s="19"/>
    </row>
    <row r="27" spans="2:4">
      <c r="B27" s="18"/>
      <c r="C27" s="18" t="s">
        <v>21</v>
      </c>
      <c r="D27" s="19">
        <v>216000</v>
      </c>
    </row>
    <row r="28" spans="2:4">
      <c r="B28" s="18"/>
      <c r="C28" s="18" t="s">
        <v>22</v>
      </c>
      <c r="D28" s="19">
        <v>20000</v>
      </c>
    </row>
    <row r="29" spans="2:4">
      <c r="B29" s="18"/>
      <c r="C29" s="18" t="s">
        <v>23</v>
      </c>
      <c r="D29" s="19">
        <v>100000</v>
      </c>
    </row>
    <row r="30" spans="2:4">
      <c r="B30" s="18"/>
      <c r="C30" s="18" t="s">
        <v>24</v>
      </c>
      <c r="D30" s="19">
        <v>563000</v>
      </c>
    </row>
    <row r="31" spans="2:4" ht="17.25" customHeight="1">
      <c r="B31" s="20">
        <v>602.1</v>
      </c>
      <c r="C31" s="21" t="s">
        <v>25</v>
      </c>
      <c r="D31" s="22">
        <f>SUM(D32:D34)</f>
        <v>878400</v>
      </c>
    </row>
    <row r="32" spans="2:4">
      <c r="B32" s="23">
        <v>602.10069999999996</v>
      </c>
      <c r="C32" s="23" t="s">
        <v>26</v>
      </c>
      <c r="D32" s="19">
        <v>132000</v>
      </c>
    </row>
    <row r="33" spans="2:4">
      <c r="B33" s="23"/>
      <c r="C33" s="23" t="s">
        <v>27</v>
      </c>
      <c r="D33" s="24">
        <v>120000</v>
      </c>
    </row>
    <row r="34" spans="2:4">
      <c r="B34" s="18"/>
      <c r="C34" s="18" t="s">
        <v>28</v>
      </c>
      <c r="D34" s="19">
        <v>626400</v>
      </c>
    </row>
    <row r="35" spans="2:4" ht="15" customHeight="1">
      <c r="B35" s="25">
        <v>602.20000000000005</v>
      </c>
      <c r="C35" s="21" t="s">
        <v>29</v>
      </c>
      <c r="D35" s="22">
        <f>SUM(D36:D58)</f>
        <v>16788716</v>
      </c>
    </row>
    <row r="36" spans="2:4">
      <c r="B36" s="18">
        <v>602.20010000000002</v>
      </c>
      <c r="C36" s="18" t="s">
        <v>30</v>
      </c>
      <c r="D36" s="19">
        <f>12*250000</f>
        <v>3000000</v>
      </c>
    </row>
    <row r="37" spans="2:4">
      <c r="B37" s="18">
        <v>602.2002</v>
      </c>
      <c r="C37" s="18" t="s">
        <v>31</v>
      </c>
      <c r="D37" s="19">
        <f>10000*12</f>
        <v>120000</v>
      </c>
    </row>
    <row r="38" spans="2:4">
      <c r="B38" s="18">
        <v>602.20029999999997</v>
      </c>
      <c r="C38" s="18" t="s">
        <v>32</v>
      </c>
      <c r="D38" s="19"/>
    </row>
    <row r="39" spans="2:4">
      <c r="B39" s="18"/>
      <c r="C39" s="26" t="s">
        <v>33</v>
      </c>
      <c r="D39" s="19">
        <v>900000</v>
      </c>
    </row>
    <row r="40" spans="2:4">
      <c r="B40" s="18"/>
      <c r="C40" s="26" t="s">
        <v>34</v>
      </c>
      <c r="D40" s="19">
        <v>500000</v>
      </c>
    </row>
    <row r="41" spans="2:4">
      <c r="B41" s="18"/>
      <c r="C41" s="26" t="s">
        <v>35</v>
      </c>
      <c r="D41" s="19">
        <f>32460000*2%</f>
        <v>649200</v>
      </c>
    </row>
    <row r="42" spans="2:4">
      <c r="B42" s="18">
        <v>602.20039999999995</v>
      </c>
      <c r="C42" s="18" t="s">
        <v>36</v>
      </c>
      <c r="D42" s="19">
        <v>120000</v>
      </c>
    </row>
    <row r="43" spans="2:4">
      <c r="B43" s="18"/>
      <c r="C43" s="18" t="s">
        <v>37</v>
      </c>
      <c r="D43" s="19">
        <v>400000</v>
      </c>
    </row>
    <row r="44" spans="2:4">
      <c r="B44" s="18">
        <v>602.20079999999996</v>
      </c>
      <c r="C44" s="18" t="s">
        <v>38</v>
      </c>
      <c r="D44" s="19">
        <f>6849516</f>
        <v>6849516</v>
      </c>
    </row>
    <row r="45" spans="2:4">
      <c r="B45" s="18">
        <v>602.20989999999995</v>
      </c>
      <c r="C45" s="18" t="s">
        <v>39</v>
      </c>
      <c r="D45" s="19"/>
    </row>
    <row r="46" spans="2:4">
      <c r="B46" s="18"/>
      <c r="C46" s="18" t="s">
        <v>40</v>
      </c>
      <c r="D46" s="19"/>
    </row>
    <row r="47" spans="2:4">
      <c r="B47" s="18"/>
      <c r="C47" s="18" t="s">
        <v>41</v>
      </c>
      <c r="D47" s="19"/>
    </row>
    <row r="48" spans="2:4">
      <c r="B48" s="18"/>
      <c r="C48" s="18" t="s">
        <v>42</v>
      </c>
      <c r="D48" s="19">
        <v>240000</v>
      </c>
    </row>
    <row r="49" spans="2:4">
      <c r="B49" s="18"/>
      <c r="C49" s="18" t="s">
        <v>43</v>
      </c>
      <c r="D49" s="19">
        <f>20000*12</f>
        <v>240000</v>
      </c>
    </row>
    <row r="50" spans="2:4">
      <c r="B50" s="18"/>
      <c r="C50" s="18" t="s">
        <v>44</v>
      </c>
      <c r="D50" s="19">
        <v>100000</v>
      </c>
    </row>
    <row r="51" spans="2:4">
      <c r="B51" s="18"/>
      <c r="C51" s="18" t="s">
        <v>45</v>
      </c>
      <c r="D51" s="19">
        <v>18000</v>
      </c>
    </row>
    <row r="52" spans="2:4">
      <c r="B52" s="18"/>
      <c r="C52" s="18" t="s">
        <v>46</v>
      </c>
      <c r="D52" s="19">
        <v>357000</v>
      </c>
    </row>
    <row r="53" spans="2:4">
      <c r="B53" s="18"/>
      <c r="C53" s="18" t="s">
        <v>47</v>
      </c>
      <c r="D53" s="19">
        <v>580000</v>
      </c>
    </row>
    <row r="54" spans="2:4">
      <c r="B54" s="18"/>
      <c r="C54" s="18" t="s">
        <v>48</v>
      </c>
      <c r="D54" s="19">
        <v>373000</v>
      </c>
    </row>
    <row r="55" spans="2:4">
      <c r="B55" s="18"/>
      <c r="C55" s="18" t="s">
        <v>49</v>
      </c>
      <c r="D55" s="19">
        <v>140000</v>
      </c>
    </row>
    <row r="56" spans="2:4">
      <c r="B56" s="18"/>
      <c r="C56" s="18" t="s">
        <v>50</v>
      </c>
      <c r="D56" s="19">
        <v>50000</v>
      </c>
    </row>
    <row r="57" spans="2:4">
      <c r="B57" s="18"/>
      <c r="C57" s="18" t="s">
        <v>51</v>
      </c>
      <c r="D57" s="19">
        <v>1000000</v>
      </c>
    </row>
    <row r="58" spans="2:4">
      <c r="B58" s="18"/>
      <c r="C58" s="18" t="s">
        <v>52</v>
      </c>
      <c r="D58" s="19">
        <v>1152000</v>
      </c>
    </row>
    <row r="59" spans="2:4">
      <c r="B59" s="25">
        <v>602.29999999999995</v>
      </c>
      <c r="C59" s="27" t="s">
        <v>53</v>
      </c>
      <c r="D59" s="22">
        <f>SUM(D60:D64)</f>
        <v>878000</v>
      </c>
    </row>
    <row r="60" spans="2:4">
      <c r="B60" s="28">
        <v>602.30999999999995</v>
      </c>
      <c r="C60" s="23" t="s">
        <v>54</v>
      </c>
      <c r="D60" s="24">
        <f>(1200+1200)*170+50000</f>
        <v>458000</v>
      </c>
    </row>
    <row r="61" spans="2:4">
      <c r="B61" s="28">
        <v>602.32000000000005</v>
      </c>
      <c r="C61" s="23" t="s">
        <v>55</v>
      </c>
      <c r="D61" s="24">
        <v>70000</v>
      </c>
    </row>
    <row r="62" spans="2:4">
      <c r="B62" s="29">
        <v>602.33000000000004</v>
      </c>
      <c r="C62" s="18" t="s">
        <v>56</v>
      </c>
      <c r="D62" s="19">
        <v>150000</v>
      </c>
    </row>
    <row r="63" spans="2:4">
      <c r="B63" s="29"/>
      <c r="C63" s="18" t="s">
        <v>57</v>
      </c>
      <c r="D63" s="19">
        <v>100000</v>
      </c>
    </row>
    <row r="64" spans="2:4">
      <c r="B64" s="29">
        <v>602.39</v>
      </c>
      <c r="C64" s="18" t="s">
        <v>58</v>
      </c>
      <c r="D64" s="19">
        <v>100000</v>
      </c>
    </row>
    <row r="65" spans="2:4">
      <c r="B65" s="25">
        <v>602.4</v>
      </c>
      <c r="C65" s="27" t="s">
        <v>59</v>
      </c>
      <c r="D65" s="22">
        <f>SUM(D66:D67)</f>
        <v>3000000</v>
      </c>
    </row>
    <row r="66" spans="2:4">
      <c r="B66" s="29">
        <v>602.4</v>
      </c>
      <c r="C66" s="18" t="s">
        <v>60</v>
      </c>
      <c r="D66" s="19">
        <v>500000</v>
      </c>
    </row>
    <row r="67" spans="2:4">
      <c r="B67" s="26">
        <v>602.41</v>
      </c>
      <c r="C67" s="18" t="s">
        <v>61</v>
      </c>
      <c r="D67" s="19">
        <v>2500000</v>
      </c>
    </row>
    <row r="68" spans="2:4">
      <c r="B68" s="25">
        <v>602.5</v>
      </c>
      <c r="C68" s="27" t="s">
        <v>62</v>
      </c>
      <c r="D68" s="22">
        <f>SUM(D69:D70)</f>
        <v>1025600</v>
      </c>
    </row>
    <row r="69" spans="2:4">
      <c r="B69" s="30"/>
      <c r="C69" s="18" t="s">
        <v>63</v>
      </c>
      <c r="D69" s="19">
        <v>950000</v>
      </c>
    </row>
    <row r="70" spans="2:4">
      <c r="B70" s="30"/>
      <c r="C70" s="18" t="s">
        <v>64</v>
      </c>
      <c r="D70" s="19">
        <f>(7*3*300)*12</f>
        <v>75600</v>
      </c>
    </row>
    <row r="71" spans="2:4">
      <c r="B71" s="31">
        <v>602.70000000000005</v>
      </c>
      <c r="C71" s="32" t="s">
        <v>65</v>
      </c>
      <c r="D71" s="22">
        <f>SUM(D72:D73)</f>
        <v>5777448</v>
      </c>
    </row>
    <row r="72" spans="2:4">
      <c r="B72" s="33">
        <v>602.74</v>
      </c>
      <c r="C72" s="16" t="s">
        <v>66</v>
      </c>
      <c r="D72" s="24">
        <v>0</v>
      </c>
    </row>
    <row r="73" spans="2:4">
      <c r="B73" s="33"/>
      <c r="C73" s="16" t="s">
        <v>67</v>
      </c>
      <c r="D73" s="24">
        <v>5777448</v>
      </c>
    </row>
    <row r="74" spans="2:4">
      <c r="B74" s="31">
        <v>602.9</v>
      </c>
      <c r="C74" s="31" t="s">
        <v>68</v>
      </c>
      <c r="D74" s="22">
        <f>SUM(D75:D87)</f>
        <v>1370836</v>
      </c>
    </row>
    <row r="75" spans="2:4">
      <c r="B75" s="34">
        <v>602.90009999999995</v>
      </c>
      <c r="C75" s="23" t="s">
        <v>69</v>
      </c>
      <c r="D75" s="24"/>
    </row>
    <row r="76" spans="2:4">
      <c r="B76" s="34"/>
      <c r="C76" s="23" t="s">
        <v>70</v>
      </c>
      <c r="D76" s="24">
        <v>240000</v>
      </c>
    </row>
    <row r="77" spans="2:4">
      <c r="B77" s="33"/>
      <c r="C77" s="16" t="s">
        <v>71</v>
      </c>
      <c r="D77" s="24">
        <v>119000</v>
      </c>
    </row>
    <row r="78" spans="2:4">
      <c r="B78" s="33"/>
      <c r="C78" s="16" t="s">
        <v>72</v>
      </c>
      <c r="D78" s="24">
        <v>50000</v>
      </c>
    </row>
    <row r="79" spans="2:4">
      <c r="B79" s="34">
        <v>602.90020000000004</v>
      </c>
      <c r="C79" s="23" t="s">
        <v>73</v>
      </c>
      <c r="D79" s="24"/>
    </row>
    <row r="80" spans="2:4">
      <c r="B80" s="34">
        <v>602.90030000000002</v>
      </c>
      <c r="C80" s="23" t="s">
        <v>74</v>
      </c>
      <c r="D80" s="24"/>
    </row>
    <row r="81" spans="2:4">
      <c r="B81" s="34">
        <v>602.90039999999999</v>
      </c>
      <c r="C81" s="23" t="s">
        <v>75</v>
      </c>
      <c r="D81" s="24">
        <v>0</v>
      </c>
    </row>
    <row r="82" spans="2:4">
      <c r="B82" s="34">
        <v>602.90049999999997</v>
      </c>
      <c r="C82" s="23" t="s">
        <v>76</v>
      </c>
      <c r="D82" s="24">
        <f>10*10000*2</f>
        <v>200000</v>
      </c>
    </row>
    <row r="83" spans="2:4">
      <c r="B83" s="34">
        <v>602.90060000000005</v>
      </c>
      <c r="C83" s="23" t="s">
        <v>77</v>
      </c>
      <c r="D83" s="24">
        <v>0</v>
      </c>
    </row>
    <row r="84" spans="2:4">
      <c r="B84" s="23">
        <v>602.90070000000003</v>
      </c>
      <c r="C84" s="23" t="s">
        <v>78</v>
      </c>
      <c r="D84" s="24"/>
    </row>
    <row r="85" spans="2:4">
      <c r="B85" s="23"/>
      <c r="C85" s="23" t="s">
        <v>79</v>
      </c>
      <c r="D85" s="24">
        <v>100000</v>
      </c>
    </row>
    <row r="86" spans="2:4">
      <c r="B86" s="34">
        <v>602.9008</v>
      </c>
      <c r="C86" s="23" t="s">
        <v>80</v>
      </c>
      <c r="D86" s="24">
        <v>15000</v>
      </c>
    </row>
    <row r="87" spans="2:4">
      <c r="B87" s="34">
        <v>602.90089999999998</v>
      </c>
      <c r="C87" s="23" t="s">
        <v>81</v>
      </c>
      <c r="D87" s="24">
        <v>646836</v>
      </c>
    </row>
    <row r="88" spans="2:4">
      <c r="B88" s="35"/>
      <c r="C88" s="35"/>
      <c r="D88" s="24"/>
    </row>
    <row r="89" spans="2:4" ht="15.75" thickBot="1">
      <c r="B89" s="36"/>
      <c r="C89" s="37"/>
      <c r="D89" s="38">
        <f>D74+D71+D68+D65+D59+D35+D31+D12</f>
        <v>32460000</v>
      </c>
    </row>
    <row r="90" spans="2:4">
      <c r="B90" s="39"/>
      <c r="C90" s="39"/>
      <c r="D90" s="40"/>
    </row>
    <row r="91" spans="2:4" ht="15.75" thickBot="1">
      <c r="B91" s="39"/>
      <c r="C91" s="39"/>
      <c r="D91" s="41">
        <v>32460000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2018-03-21T09:20:48Z</dcterms:modified>
</cp:coreProperties>
</file>