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1015" windowHeight="969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kuota-donacione" sheetId="12" r:id="rId12"/>
    <sheet name="Sheet3" sheetId="13" r:id="rId13"/>
  </sheets>
  <calcPr calcId="125725"/>
</workbook>
</file>

<file path=xl/calcChain.xml><?xml version="1.0" encoding="utf-8"?>
<calcChain xmlns="http://schemas.openxmlformats.org/spreadsheetml/2006/main">
  <c r="F50" i="12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H71" i="13" l="1"/>
  <c r="G71"/>
  <c r="G70"/>
  <c r="H70" s="1"/>
  <c r="F69"/>
  <c r="G69" s="1"/>
  <c r="F68"/>
  <c r="G68" s="1"/>
  <c r="F67"/>
  <c r="G67" s="1"/>
  <c r="F66"/>
  <c r="G66" s="1"/>
  <c r="F65"/>
  <c r="G65" s="1"/>
  <c r="D32" i="11"/>
  <c r="C32"/>
  <c r="D40" i="10"/>
  <c r="C40"/>
  <c r="E37" i="9"/>
  <c r="D37"/>
  <c r="E19"/>
  <c r="D19"/>
  <c r="G32" i="8"/>
  <c r="F32"/>
  <c r="G23"/>
  <c r="F23"/>
  <c r="H21"/>
  <c r="H32" s="1"/>
  <c r="H20"/>
  <c r="H18"/>
  <c r="G18"/>
  <c r="F18"/>
  <c r="F33" i="7"/>
  <c r="E33"/>
  <c r="F19"/>
  <c r="E19"/>
  <c r="D42" i="5"/>
  <c r="D17" i="4"/>
  <c r="D16" s="1"/>
  <c r="D21" s="1"/>
  <c r="D23" s="1"/>
  <c r="E16"/>
  <c r="E21" s="1"/>
  <c r="E23" s="1"/>
  <c r="E37" i="3"/>
  <c r="D37"/>
  <c r="E31"/>
  <c r="E38" s="1"/>
  <c r="E49" s="1"/>
  <c r="D31"/>
  <c r="E23"/>
  <c r="D23"/>
  <c r="E16"/>
  <c r="E24" s="1"/>
  <c r="D16"/>
  <c r="D24" l="1"/>
  <c r="D38"/>
  <c r="D49" s="1"/>
  <c r="H23" i="8"/>
  <c r="I71" i="13"/>
  <c r="G73"/>
  <c r="H65"/>
  <c r="I65" s="1"/>
  <c r="H67"/>
  <c r="I67" s="1"/>
  <c r="I69"/>
  <c r="H69"/>
  <c r="H66"/>
  <c r="I66" s="1"/>
  <c r="I68"/>
  <c r="H68"/>
  <c r="I70"/>
  <c r="F73"/>
  <c r="I73" l="1"/>
  <c r="H73"/>
</calcChain>
</file>

<file path=xl/sharedStrings.xml><?xml version="1.0" encoding="utf-8"?>
<sst xmlns="http://schemas.openxmlformats.org/spreadsheetml/2006/main" count="508" uniqueCount="390">
  <si>
    <t>LEVIZJA  SOCIALISTE  PER  INTEGRIM</t>
  </si>
  <si>
    <t>Forma Juridike:</t>
  </si>
  <si>
    <t xml:space="preserve">Organizate Politike e Pavarur </t>
  </si>
  <si>
    <t>Data e themelimit  :</t>
  </si>
  <si>
    <t>23,09,2004</t>
  </si>
  <si>
    <t>Numri  Unik I Identifikimit (NIPT) :</t>
  </si>
  <si>
    <t>K 51611030 T</t>
  </si>
  <si>
    <t>Selia :</t>
  </si>
  <si>
    <t>*Sami Frasheri *Godina 20/10 ,Tirane</t>
  </si>
  <si>
    <t xml:space="preserve">Objekti tregtar : </t>
  </si>
  <si>
    <t xml:space="preserve"> O J F</t>
  </si>
  <si>
    <t>PASQYRAT  FINANCIARE  VJETORE</t>
  </si>
  <si>
    <t>( MBYLLUR  ME  31, 12 ,2016 )</t>
  </si>
  <si>
    <t xml:space="preserve">Pasqyrat Financiare : </t>
  </si>
  <si>
    <t>Individuale  (jokonsoliduara )</t>
  </si>
  <si>
    <t>Periudha Kontabel :</t>
  </si>
  <si>
    <t>Nga  01,01,2016 deri  me  31,12,2016</t>
  </si>
  <si>
    <t>Data e mbylljes :</t>
  </si>
  <si>
    <t>31,12,2016</t>
  </si>
  <si>
    <t>Monedha :</t>
  </si>
  <si>
    <t>Leke</t>
  </si>
  <si>
    <t>Shkalla e rrumbullakimit :</t>
  </si>
  <si>
    <t>ne leke</t>
  </si>
  <si>
    <t>Tirane  ,Janar  2017</t>
  </si>
  <si>
    <t>Pasqyrat   Financiare   2016</t>
  </si>
  <si>
    <t xml:space="preserve">Tabela  e permbajtjes </t>
  </si>
  <si>
    <t>A.</t>
  </si>
  <si>
    <t>BILANCI  KONTABEL</t>
  </si>
  <si>
    <t>……………………………………………………………………..</t>
  </si>
  <si>
    <t>B.</t>
  </si>
  <si>
    <t>PASQYRA E TE ARDHURAVE DHE SHPENZIMEVE………………..</t>
  </si>
  <si>
    <t>………………</t>
  </si>
  <si>
    <t>C.</t>
  </si>
  <si>
    <t>PASQYRA    E  FLUKSIT TE PARASE</t>
  </si>
  <si>
    <t>………………………………………………..</t>
  </si>
  <si>
    <t>D.</t>
  </si>
  <si>
    <t>PASQYRA E NDRYSHIMEVE NE KAPITALET E VETA………..</t>
  </si>
  <si>
    <t xml:space="preserve"> </t>
  </si>
  <si>
    <t xml:space="preserve">LEVIZJA   SOCIALISTE PER INTEGRIM </t>
  </si>
  <si>
    <t>BILANCI KONTABEL</t>
  </si>
  <si>
    <t>Per vitin ushtrimor te mbyllur me 31 Dhjetor 2016</t>
  </si>
  <si>
    <t>(Te gjitha balancat jane ne leke)</t>
  </si>
  <si>
    <t>Shenimi nr.</t>
  </si>
  <si>
    <t>Ushtrimi I mbyllur</t>
  </si>
  <si>
    <t>31,12,2015</t>
  </si>
  <si>
    <t>A</t>
  </si>
  <si>
    <t>AKTIVET</t>
  </si>
  <si>
    <t>I</t>
  </si>
  <si>
    <t>Aktive Afatshkurtera</t>
  </si>
  <si>
    <t>Aktive monetare</t>
  </si>
  <si>
    <t>Dervative dhe aktive te mbajtura per tregtim</t>
  </si>
  <si>
    <t>Aktive te tjera financiare afatshkurtera</t>
  </si>
  <si>
    <t>Inventari</t>
  </si>
  <si>
    <t>Aktivet afatshkurtra te mbajtura per shitje</t>
  </si>
  <si>
    <t>Parapagimet dhe shpenzimet e shtyra</t>
  </si>
  <si>
    <t>Totali I Aktiveve afatshkurtera(I)</t>
  </si>
  <si>
    <t>II</t>
  </si>
  <si>
    <t>Aktive Afatgjata</t>
  </si>
  <si>
    <t>Investimet financiare afatgjata</t>
  </si>
  <si>
    <t>Aktivet afatgjata materiale</t>
  </si>
  <si>
    <t>Aktivet afatgjata jomateriale</t>
  </si>
  <si>
    <t>Kapital aksionar I papaguar</t>
  </si>
  <si>
    <t>Aktive te tjera afatgjata</t>
  </si>
  <si>
    <t>Totali I Aktiveve Afatgjata (II)</t>
  </si>
  <si>
    <t>TOTALI I AKTIVEVE (I+II)</t>
  </si>
  <si>
    <t>B</t>
  </si>
  <si>
    <t>DETYRIMET DHE KAPITALI</t>
  </si>
  <si>
    <t>Detyrime Afatshkurtera</t>
  </si>
  <si>
    <t>Huamerrjet</t>
  </si>
  <si>
    <t>Huate dhe parapagimet</t>
  </si>
  <si>
    <t>Detyrim  tatim ne burim</t>
  </si>
  <si>
    <t>Provozionet afatshkurtra</t>
  </si>
  <si>
    <t>Totali I Detyrimeve afatshkurtera (I)</t>
  </si>
  <si>
    <t>Detyrime Afatgjata</t>
  </si>
  <si>
    <t>Huate afatgjata</t>
  </si>
  <si>
    <t>Huamarrje te tjera afatgjata</t>
  </si>
  <si>
    <t>Provizionet afatgjata</t>
  </si>
  <si>
    <t>Grantet (donatore )</t>
  </si>
  <si>
    <t>Totali I Detyrimeve Afatgjata (II)</t>
  </si>
  <si>
    <t>TOTALI I DETYRIMEVE (I + II)</t>
  </si>
  <si>
    <t>III</t>
  </si>
  <si>
    <t>KAPITALI</t>
  </si>
  <si>
    <t>Kapitali I rregjistruar (aksionar )</t>
  </si>
  <si>
    <t xml:space="preserve">Primi I aksionit </t>
  </si>
  <si>
    <t>Njesite ose aksionet e thesarit (negative)</t>
  </si>
  <si>
    <t>Rezerva statutore</t>
  </si>
  <si>
    <t>Rezerva ligjore</t>
  </si>
  <si>
    <t>Rezerva te tjera</t>
  </si>
  <si>
    <t>Fitimet (humbja )tepashperndara</t>
  </si>
  <si>
    <t>Fitimi (humbja)e vitit financiar</t>
  </si>
  <si>
    <t>Totali I Kapitalit (III)</t>
  </si>
  <si>
    <t>TOTALI I DETYRIMEVE E KAPITALIT ( I,II,III )</t>
  </si>
  <si>
    <t>PASQYRA E TE ARDHURAVE DHE SHPENZIMEVE</t>
  </si>
  <si>
    <t>Shenim nr</t>
  </si>
  <si>
    <t>Te ardhurat</t>
  </si>
  <si>
    <t xml:space="preserve">Teardhura te tjera nga veprimtarite e shfrytezimit </t>
  </si>
  <si>
    <t>Ndryshimet ne inventarin e produkteve te gatshme dhe prodhimi ne proces</t>
  </si>
  <si>
    <t>Materialet e konsumuara,mallrat dhe sherbimet</t>
  </si>
  <si>
    <t>Kosto e punes</t>
  </si>
  <si>
    <t>Pagat e personelit</t>
  </si>
  <si>
    <t>Shpenzimet per sigurimet shoqerore e shendetsore</t>
  </si>
  <si>
    <t>Amortizimet dhe zhvleresimet</t>
  </si>
  <si>
    <t>Shpenzime te tjera</t>
  </si>
  <si>
    <t>Totali I shpenzimeve (shuma 4-7 )</t>
  </si>
  <si>
    <t>Fitimi apo humbja nga veprimtaria kryesore (1+2+/-3-8)</t>
  </si>
  <si>
    <t>Te ardhurat dhe shpenzimet financiare nga njesite e kontrolluara</t>
  </si>
  <si>
    <t>Te  ardhurat dhe shpenzimet financiare nga  pjesmarrjet</t>
  </si>
  <si>
    <t>12,1Te ardhurat dhe shpenzimet financiare nga investime te tjera financiare afatgjata</t>
  </si>
  <si>
    <t>12,2Te ardhurat dhe shpenzimet nga interesat 767,667</t>
  </si>
  <si>
    <t>12,3Fitimet(humbjet )nga kursi I kembimit 769,669</t>
  </si>
  <si>
    <t>12,4 Te ardhura dhe shpenzime te tjera financiare 768,668</t>
  </si>
  <si>
    <t>Totali I te ardhurave dhe shpenzimeve financiare (12,1+/-1)</t>
  </si>
  <si>
    <t>Fitimi (humbja )para tatimit (9+/-13)</t>
  </si>
  <si>
    <t>Shpenzimet e tatimit mbi fitimin 69</t>
  </si>
  <si>
    <t>Fitimi (humbja )neto e viti financiar (14-15 )</t>
  </si>
  <si>
    <t>Elementet e pasqyrave te konsoliduara</t>
  </si>
  <si>
    <t>PASQYRA E RRJEDHJES  SE PARASE (cash flow)</t>
  </si>
  <si>
    <t>Shenimi nr</t>
  </si>
  <si>
    <t>Fluksi monetar nga veprimtarite e shfrytezimit</t>
  </si>
  <si>
    <t>Fitimi para tatimit</t>
  </si>
  <si>
    <t>Rregullime per:</t>
  </si>
  <si>
    <t>Amortizimin</t>
  </si>
  <si>
    <t>Humbje nga kembime valutore</t>
  </si>
  <si>
    <t>Te ardhura nga investimet</t>
  </si>
  <si>
    <t>Shpenzime per interesa</t>
  </si>
  <si>
    <t>Rritje/renie ne tepricen e kerkesave te arketueshme nga aktiviteti</t>
  </si>
  <si>
    <t>Rritje/renie ne tepricen e inventarit</t>
  </si>
  <si>
    <t>Rritje/renie ne tepricen e detyrimeve,per t'u paguar nga aktiviteti</t>
  </si>
  <si>
    <t>Mjete monetare te perfituara nga aktiviteti</t>
  </si>
  <si>
    <t>Interesi I paguar</t>
  </si>
  <si>
    <t>Tatim mbi fitimit I paguar</t>
  </si>
  <si>
    <t>Mjete monetare neto nga aktivitetet e shfrytezimit</t>
  </si>
  <si>
    <t>Fluksi monetar nga veprimtarite investuese</t>
  </si>
  <si>
    <t>Blerja e shoqerise se kontrolluar Xminus parate e arketuara</t>
  </si>
  <si>
    <t>Blerja e aktiveve afatgjata materiale</t>
  </si>
  <si>
    <t>Te ardhura nga shitja e paisjeve (SHITJE E A A M )</t>
  </si>
  <si>
    <t>Interesi I arketuar</t>
  </si>
  <si>
    <t>Dividendet e arketuar</t>
  </si>
  <si>
    <t>Mjete monetare neto e perdorur ne aktivitetet investuese</t>
  </si>
  <si>
    <t>Fluksi monetar nga veprimtarite financiare</t>
  </si>
  <si>
    <t>Hyrje nga emetimi I kapitalit aksioner</t>
  </si>
  <si>
    <t>Hyrje nga huamarrje afatgjata</t>
  </si>
  <si>
    <t>Pagesat e detyrimeve te qirase financiare</t>
  </si>
  <si>
    <t>Dividendet e paguar</t>
  </si>
  <si>
    <t>Mjete monetare neto e perdorur ne aktivitetet financiare</t>
  </si>
  <si>
    <t>KONTROLLI</t>
  </si>
  <si>
    <t>Rritja/renia neto e mjeteve monetare</t>
  </si>
  <si>
    <t>Mjetet monetare ne fillim te periudhes kontabel</t>
  </si>
  <si>
    <t>Mjetet monetare ne fund te periudhes kontabel</t>
  </si>
  <si>
    <t>PASQYRA E NDRYSHIMIT TE KAPITALEVE</t>
  </si>
  <si>
    <t>Kapitali I rregjistruar (aksioner)</t>
  </si>
  <si>
    <t>Primi I aksionit</t>
  </si>
  <si>
    <t>Rezerva ligjore statuore</t>
  </si>
  <si>
    <t>Fitimi I pashperndare</t>
  </si>
  <si>
    <t>Totali</t>
  </si>
  <si>
    <t>Pozicioni me 31 dhjetor 2015</t>
  </si>
  <si>
    <t>Efekti I ndryshimeve ne politikat kontabel</t>
  </si>
  <si>
    <t>Pozicioni I rregulluar</t>
  </si>
  <si>
    <t>Fitimi neto per periudhen kontabel</t>
  </si>
  <si>
    <t>Dividentet e paguar</t>
  </si>
  <si>
    <t>Rritje e rezerves se kapitalit</t>
  </si>
  <si>
    <t>Emetimi I kuotave (aksionere )</t>
  </si>
  <si>
    <t>Pozicioni me 31 dhjetor 2016</t>
  </si>
  <si>
    <t xml:space="preserve">Aksione te thesarit te riblera </t>
  </si>
  <si>
    <t>Financiere</t>
  </si>
  <si>
    <t>Luan   RAMA</t>
  </si>
  <si>
    <t>Nenkryetar  I  Levizjes Socialiste per Integrim</t>
  </si>
  <si>
    <t>Mirela  Meko</t>
  </si>
  <si>
    <t>Shenime per pasqyren financiare ,lidhur me fondet e perftuara dhe</t>
  </si>
  <si>
    <t>shpenzimet e kryera,ne periudhen ushtrimore 2016</t>
  </si>
  <si>
    <t>Aktivet monetare (likujditete ne arke dhe banke)</t>
  </si>
  <si>
    <t>Gjendjet e mjeteve monetare ne banke dhe arke,ne leke dhe valute,</t>
  </si>
  <si>
    <t xml:space="preserve"> ne 31 Dhjetor  2016 jane si meposhte :</t>
  </si>
  <si>
    <t>Emertimi I Llogarise</t>
  </si>
  <si>
    <t>Monedha</t>
  </si>
  <si>
    <t>Gjendja ne 31,12,2016</t>
  </si>
  <si>
    <t>Gjendja ne 31,12,2015</t>
  </si>
  <si>
    <t xml:space="preserve">ne leke </t>
  </si>
  <si>
    <t>Llogari bankare</t>
  </si>
  <si>
    <t>LEK,EURO</t>
  </si>
  <si>
    <t>Arka ne leke</t>
  </si>
  <si>
    <t>Shuma</t>
  </si>
  <si>
    <t>Nr</t>
  </si>
  <si>
    <t>Banka</t>
  </si>
  <si>
    <t>Pershkrimi</t>
  </si>
  <si>
    <t>Nr I llogarise</t>
  </si>
  <si>
    <t>Credins Tirana 1</t>
  </si>
  <si>
    <t>Llogari  ALL</t>
  </si>
  <si>
    <t>Llogari  EURO</t>
  </si>
  <si>
    <t>Raiffeisen Bank</t>
  </si>
  <si>
    <t>001-401513</t>
  </si>
  <si>
    <t>BKT</t>
  </si>
  <si>
    <t>TOTALI</t>
  </si>
  <si>
    <t>Aktivet   Afatgjata  Materiale (AAM-te)</t>
  </si>
  <si>
    <t>Gjendja dhe levizjet e Aktiveve  Afatgjata  Materiale ne Pasqyrat Financiare paraqiten si vijon:</t>
  </si>
  <si>
    <t>Gjendjet dhe levizjet</t>
  </si>
  <si>
    <t>Toka</t>
  </si>
  <si>
    <t>Ndertesa</t>
  </si>
  <si>
    <t>Makineri dhe paisje</t>
  </si>
  <si>
    <t>Te tjera aktive afatgjata</t>
  </si>
  <si>
    <t>Kosto e AAM-ve me 01,01,2014</t>
  </si>
  <si>
    <t>Shtesat</t>
  </si>
  <si>
    <t>Pakesimet</t>
  </si>
  <si>
    <t>Kosto e AAM-ve me 31,12,2015</t>
  </si>
  <si>
    <t>Amortizimi I AAM-ve 01,01,2015</t>
  </si>
  <si>
    <t>Amortizimi I ushtrimit</t>
  </si>
  <si>
    <t>Amortizimi per daljet e AAM-ve</t>
  </si>
  <si>
    <t>Amortizimi I AAM-ve 2013,2015</t>
  </si>
  <si>
    <t>C</t>
  </si>
  <si>
    <t>Zhvleresimi I AAM-ve 01,01,2016</t>
  </si>
  <si>
    <t>Zhvleresimi I AAM-ve 31,12,2016</t>
  </si>
  <si>
    <t>D</t>
  </si>
  <si>
    <t>Vlera neto e AAM-ve01,01,2015</t>
  </si>
  <si>
    <t>Vlera neto e AAM-ve 31,12,2016</t>
  </si>
  <si>
    <t xml:space="preserve">                                                                                </t>
  </si>
  <si>
    <t xml:space="preserve">                         </t>
  </si>
  <si>
    <t xml:space="preserve">Detyrimet   Afatshkurtera -Huate dhe  parapagimet </t>
  </si>
  <si>
    <t>Huate dhe parapagimet afatshkurtera ne fillim dhe ne fund te ushtrimit kontabel 2016</t>
  </si>
  <si>
    <t>paraqiten  si  vijon :</t>
  </si>
  <si>
    <t>Grantet dhe te ardhurat e shtyra</t>
  </si>
  <si>
    <t>Detyrimet afatshkurtera  perbehen nga detyrimet per Sigurimet Shoqerore e Shendetsore</t>
  </si>
  <si>
    <t>ne vlere  57205 leke dhe nga tatimi ne burim 524842  leke  per muajin Dhjetor 2016.media 7984250leke</t>
  </si>
  <si>
    <t>Detyrimet   Afatgjata -Huate afatgjata</t>
  </si>
  <si>
    <t>Ne  Huate  afatgjata perfshihet detyrimi per qerane financiare (leasing) marre nga Banka CREDINS</t>
  </si>
  <si>
    <t>Shpenzimet e veprimtarise kryesore</t>
  </si>
  <si>
    <t>7-Shpenzime te tjera</t>
  </si>
  <si>
    <t>a-Sherbime nga te tretet (shtypshkrime)</t>
  </si>
  <si>
    <t>b-Qera</t>
  </si>
  <si>
    <t>c-Energji elektrike</t>
  </si>
  <si>
    <t xml:space="preserve"> -Uje</t>
  </si>
  <si>
    <t>d-Sigurimet Shoqerore e shendetsore</t>
  </si>
  <si>
    <t>e-Pagat</t>
  </si>
  <si>
    <t>g-Interesa leasing</t>
  </si>
  <si>
    <t>j-Shpenzime per konsulenc</t>
  </si>
  <si>
    <t>k-Publicitet reklam (media )</t>
  </si>
  <si>
    <t>Shpenzime per aktivitete</t>
  </si>
  <si>
    <t>n-Shpenzime telefonie</t>
  </si>
  <si>
    <t xml:space="preserve">  -Sherbimet interneti</t>
  </si>
  <si>
    <t>o-Sherbimet bankare</t>
  </si>
  <si>
    <t>p-Tatim ne burim ,Taksa Bashkie</t>
  </si>
  <si>
    <t>q-Amortizimet</t>
  </si>
  <si>
    <t>t-Te tjera</t>
  </si>
  <si>
    <t xml:space="preserve"> -Karburant</t>
  </si>
  <si>
    <t xml:space="preserve"> -Sherbim LSA </t>
  </si>
  <si>
    <t xml:space="preserve"> -Shpenzime per  abonimet ne shtyp </t>
  </si>
  <si>
    <t xml:space="preserve"> -Shpenzime per dokumenta mak.</t>
  </si>
  <si>
    <t xml:space="preserve"> -Shpenzime per materiale </t>
  </si>
  <si>
    <t>Te ardhurat e realizuara gjate ushtrimit ,sipas segmenteve (kategorive) paraqiten si vijon :</t>
  </si>
  <si>
    <t>Te ardhurat nga buxheti I shtetit</t>
  </si>
  <si>
    <t>Te ardhurat nga donacionet</t>
  </si>
  <si>
    <t>Te ardhurat nga kuotat e anetareve</t>
  </si>
  <si>
    <t>Te ardhurat nga Mediat</t>
  </si>
  <si>
    <t>Te ardhurat nga shitja materialesh e funiturash (707)</t>
  </si>
  <si>
    <t>Te ardhura nga shitje te tjera (Qera ,Komisione)(708)</t>
  </si>
  <si>
    <t>Prodhim I AAM (722 )</t>
  </si>
  <si>
    <t>Te ardhura nga Grantet (73)</t>
  </si>
  <si>
    <t>Te ardhura nga shitja e AAM (722)</t>
  </si>
  <si>
    <t xml:space="preserve">Te ardhura te tjera </t>
  </si>
  <si>
    <t>INVENTARI I MAKINAVE</t>
  </si>
  <si>
    <t>TR 17 85 R</t>
  </si>
  <si>
    <t>TR 18 42 R</t>
  </si>
  <si>
    <t>TR 18 43 R</t>
  </si>
  <si>
    <t>TR 18 59 R</t>
  </si>
  <si>
    <t>Range Rover                               AA 091 HN</t>
  </si>
  <si>
    <t>CREDINS Leasing Sh.a</t>
  </si>
  <si>
    <t xml:space="preserve">TR 4777 U BENZ </t>
  </si>
  <si>
    <t>DHURUAR ME 27/09/2011</t>
  </si>
  <si>
    <t>TR 66 49 P  LAND ROVER JESHILE E ERRET</t>
  </si>
  <si>
    <t>DHURUAR ME 31/04/2008</t>
  </si>
  <si>
    <t xml:space="preserve">TR 6780 P  MITSUBISH </t>
  </si>
  <si>
    <t>DHURUAR ME 02/04/2008</t>
  </si>
  <si>
    <t xml:space="preserve">AA971HM LAND ROVER </t>
  </si>
  <si>
    <t>DHURUAR  ME 09/09/2013</t>
  </si>
  <si>
    <t xml:space="preserve">AA463 JR  MITSUBISH </t>
  </si>
  <si>
    <t>DHURUAR ME 22/01/2015</t>
  </si>
  <si>
    <t>INVENTAR PAISJE ZYRE DHE MOBILIE</t>
  </si>
  <si>
    <t xml:space="preserve">TAVOLINA PUNE </t>
  </si>
  <si>
    <t>27 COPE</t>
  </si>
  <si>
    <t>TAVOLINE E MADHE PER MBLEDHJE</t>
  </si>
  <si>
    <t>3 COPE</t>
  </si>
  <si>
    <t>KONDISIONER TE MEDHENJ</t>
  </si>
  <si>
    <t>7 COPE</t>
  </si>
  <si>
    <t>KONDISIONER TE VEGJEL</t>
  </si>
  <si>
    <t xml:space="preserve">KARRIGE </t>
  </si>
  <si>
    <t>100 COPE</t>
  </si>
  <si>
    <t>FOLTORE</t>
  </si>
  <si>
    <t>2 COPE</t>
  </si>
  <si>
    <t xml:space="preserve">KAMERA </t>
  </si>
  <si>
    <t xml:space="preserve">MIKROFON </t>
  </si>
  <si>
    <t>RAFTE PER DOKUMENTA</t>
  </si>
  <si>
    <t xml:space="preserve">BIBLOTEKE </t>
  </si>
  <si>
    <t>1 COPE</t>
  </si>
  <si>
    <t>KOMPJUTERA</t>
  </si>
  <si>
    <t>20 COPE</t>
  </si>
  <si>
    <t>PRINTER</t>
  </si>
  <si>
    <t>10 COPE</t>
  </si>
  <si>
    <t xml:space="preserve">FOTOKOPJE </t>
  </si>
  <si>
    <t>KAMERA DHE PAISJE FILMIMI</t>
  </si>
  <si>
    <t>Printera,</t>
  </si>
  <si>
    <t>CD800 Printer ,</t>
  </si>
  <si>
    <t>Makine Range Rover (shtesa 2013)</t>
  </si>
  <si>
    <t>Amort/shtesa</t>
  </si>
  <si>
    <t xml:space="preserve">SHTESA 2012 </t>
  </si>
  <si>
    <t>SHTESA 2013</t>
  </si>
  <si>
    <t>SHTESA 2014</t>
  </si>
  <si>
    <t>SHTESA 2015</t>
  </si>
  <si>
    <t>SHTESA 2016</t>
  </si>
  <si>
    <t>DERDHJE MBI  100  000   LEKE</t>
  </si>
  <si>
    <t>EMER</t>
  </si>
  <si>
    <t>MBIEMER</t>
  </si>
  <si>
    <t>Agim</t>
  </si>
  <si>
    <t>Laze</t>
  </si>
  <si>
    <t>Ema</t>
  </si>
  <si>
    <t>Coku</t>
  </si>
  <si>
    <t>Ilir</t>
  </si>
  <si>
    <t>Shatku</t>
  </si>
  <si>
    <t>Ali</t>
  </si>
  <si>
    <t>Dyrmishi</t>
  </si>
  <si>
    <t>Xhili</t>
  </si>
  <si>
    <t>Mestani</t>
  </si>
  <si>
    <t>Muharrem</t>
  </si>
  <si>
    <t>Kushe</t>
  </si>
  <si>
    <t>Drita</t>
  </si>
  <si>
    <t>Bregu</t>
  </si>
  <si>
    <t xml:space="preserve">Ilir </t>
  </si>
  <si>
    <t>Meta</t>
  </si>
  <si>
    <t>Monika</t>
  </si>
  <si>
    <t>Kryemadhi</t>
  </si>
  <si>
    <t>Helidon</t>
  </si>
  <si>
    <t>Rrugija</t>
  </si>
  <si>
    <t>Violeta</t>
  </si>
  <si>
    <t>Lleshi</t>
  </si>
  <si>
    <t>Vladimir</t>
  </si>
  <si>
    <t>Metani</t>
  </si>
  <si>
    <t>Abaz</t>
  </si>
  <si>
    <t>Dino</t>
  </si>
  <si>
    <t>Drini</t>
  </si>
  <si>
    <t>Gabriela</t>
  </si>
  <si>
    <t>Nikolin</t>
  </si>
  <si>
    <t>Xhast</t>
  </si>
  <si>
    <t>shpk</t>
  </si>
  <si>
    <t>Altin</t>
  </si>
  <si>
    <t>Kumara</t>
  </si>
  <si>
    <t>Artin</t>
  </si>
  <si>
    <t>Kurti</t>
  </si>
  <si>
    <t>Shezai</t>
  </si>
  <si>
    <t>Rrokaj</t>
  </si>
  <si>
    <t>Artan</t>
  </si>
  <si>
    <t>Borici</t>
  </si>
  <si>
    <t>Aferdita</t>
  </si>
  <si>
    <t>Rezart</t>
  </si>
  <si>
    <t>Dedej</t>
  </si>
  <si>
    <t>Marsel</t>
  </si>
  <si>
    <t>Aliaj</t>
  </si>
  <si>
    <t>Llazar</t>
  </si>
  <si>
    <t>Kolvani</t>
  </si>
  <si>
    <t>Edmir</t>
  </si>
  <si>
    <t>Truka</t>
  </si>
  <si>
    <t>Bali</t>
  </si>
  <si>
    <t>Ymeri</t>
  </si>
  <si>
    <t>Cina</t>
  </si>
  <si>
    <t>Theofan</t>
  </si>
  <si>
    <t>Aurora</t>
  </si>
  <si>
    <t>Merko</t>
  </si>
  <si>
    <t>Elona</t>
  </si>
  <si>
    <t>Talushllari</t>
  </si>
  <si>
    <t>Leonard</t>
  </si>
  <si>
    <t>Topuzi</t>
  </si>
  <si>
    <t>Elis</t>
  </si>
  <si>
    <t>Muraj</t>
  </si>
  <si>
    <t xml:space="preserve">Yllka </t>
  </si>
  <si>
    <t>Ira</t>
  </si>
  <si>
    <t>Vejsiu</t>
  </si>
  <si>
    <t>Qemal</t>
  </si>
  <si>
    <t>Harizaj</t>
  </si>
  <si>
    <t>Harmito</t>
  </si>
  <si>
    <t>Kertalli</t>
  </si>
  <si>
    <t>Parid</t>
  </si>
  <si>
    <t>Peka</t>
  </si>
  <si>
    <t>Drivald</t>
  </si>
  <si>
    <t>Kapxhiu</t>
  </si>
  <si>
    <t>David</t>
  </si>
  <si>
    <t>Laci</t>
  </si>
  <si>
    <t>Vera</t>
  </si>
  <si>
    <t>Spahiu</t>
  </si>
  <si>
    <t>Adhurim</t>
  </si>
  <si>
    <t>Brahimllari</t>
  </si>
  <si>
    <t>ne euro  detyrim I cili do te paguhet per nje periudhe  2 vjecare.</t>
  </si>
  <si>
    <t>s-Subvencione te dhena(ne natyre)</t>
  </si>
  <si>
    <t xml:space="preserve"> LAND ROVER ME NGJYRE TE BARDHE ME LEASING</t>
  </si>
</sst>
</file>

<file path=xl/styles.xml><?xml version="1.0" encoding="utf-8"?>
<styleSheet xmlns="http://schemas.openxmlformats.org/spreadsheetml/2006/main">
  <numFmts count="4">
    <numFmt numFmtId="164" formatCode="_-* #,##0.00_L_e_k_-;\-* #,##0.00_L_e_k_-;_-* &quot;-&quot;??_L_e_k_-;_-@_-"/>
    <numFmt numFmtId="165" formatCode="_-* #,##0_L_e_k_-;\-* #,##0_L_e_k_-;_-* &quot;-&quot;??_L_e_k_-;_-@_-"/>
    <numFmt numFmtId="166" formatCode="_-* #,##0.0_L_e_k_-;\-* #,##0.0_L_e_k_-;_-* &quot;-&quot;??_L_e_k_-;_-@_-"/>
    <numFmt numFmtId="167" formatCode="_(* #,##0_);_(* \(#,##0\);_(* &quot;-&quot;??_);_(@_)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ndalus"/>
    </font>
    <font>
      <u/>
      <sz val="11"/>
      <color theme="1"/>
      <name val="Calibri"/>
      <family val="2"/>
      <charset val="238"/>
      <scheme val="minor"/>
    </font>
    <font>
      <b/>
      <u/>
      <sz val="14"/>
      <color theme="1"/>
      <name val="Andalus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19" fillId="0" borderId="0" applyFont="0" applyFill="0" applyBorder="0" applyAlignment="0" applyProtection="0"/>
  </cellStyleXfs>
  <cellXfs count="1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0" xfId="0" applyFont="1" applyBorder="1"/>
    <xf numFmtId="0" fontId="0" fillId="0" borderId="11" xfId="0" applyBorder="1"/>
    <xf numFmtId="0" fontId="2" fillId="0" borderId="4" xfId="0" applyFont="1" applyBorder="1"/>
    <xf numFmtId="0" fontId="2" fillId="0" borderId="5" xfId="0" applyFont="1" applyBorder="1"/>
    <xf numFmtId="0" fontId="5" fillId="0" borderId="0" xfId="0" applyFont="1" applyBorder="1"/>
    <xf numFmtId="0" fontId="6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0" fillId="2" borderId="0" xfId="0" applyFill="1"/>
    <xf numFmtId="0" fontId="0" fillId="3" borderId="12" xfId="0" applyFill="1" applyBorder="1"/>
    <xf numFmtId="0" fontId="10" fillId="3" borderId="12" xfId="0" applyFont="1" applyFill="1" applyBorder="1"/>
    <xf numFmtId="0" fontId="0" fillId="3" borderId="13" xfId="0" applyFill="1" applyBorder="1"/>
    <xf numFmtId="0" fontId="10" fillId="3" borderId="13" xfId="0" applyFont="1" applyFill="1" applyBorder="1"/>
    <xf numFmtId="0" fontId="11" fillId="0" borderId="0" xfId="0" applyFont="1"/>
    <xf numFmtId="165" fontId="0" fillId="0" borderId="0" xfId="1" applyNumberFormat="1" applyFont="1"/>
    <xf numFmtId="0" fontId="2" fillId="2" borderId="0" xfId="0" applyFont="1" applyFill="1"/>
    <xf numFmtId="0" fontId="9" fillId="3" borderId="0" xfId="0" applyFont="1" applyFill="1"/>
    <xf numFmtId="0" fontId="0" fillId="3" borderId="0" xfId="0" applyFill="1"/>
    <xf numFmtId="165" fontId="0" fillId="3" borderId="0" xfId="1" applyNumberFormat="1" applyFont="1" applyFill="1"/>
    <xf numFmtId="0" fontId="0" fillId="2" borderId="14" xfId="0" applyFill="1" applyBorder="1"/>
    <xf numFmtId="0" fontId="9" fillId="3" borderId="14" xfId="0" applyFont="1" applyFill="1" applyBorder="1"/>
    <xf numFmtId="0" fontId="0" fillId="3" borderId="14" xfId="0" applyFill="1" applyBorder="1"/>
    <xf numFmtId="165" fontId="0" fillId="3" borderId="14" xfId="1" applyNumberFormat="1" applyFont="1" applyFill="1" applyBorder="1"/>
    <xf numFmtId="0" fontId="10" fillId="3" borderId="0" xfId="0" applyFont="1" applyFill="1"/>
    <xf numFmtId="0" fontId="9" fillId="2" borderId="0" xfId="0" applyFont="1" applyFill="1"/>
    <xf numFmtId="0" fontId="9" fillId="4" borderId="0" xfId="0" applyFont="1" applyFill="1"/>
    <xf numFmtId="0" fontId="0" fillId="3" borderId="0" xfId="0" applyFill="1" applyBorder="1"/>
    <xf numFmtId="0" fontId="10" fillId="3" borderId="0" xfId="0" applyFont="1" applyFill="1" applyBorder="1"/>
    <xf numFmtId="0" fontId="2" fillId="3" borderId="15" xfId="0" applyFont="1" applyFill="1" applyBorder="1"/>
    <xf numFmtId="0" fontId="0" fillId="3" borderId="15" xfId="0" applyFill="1" applyBorder="1"/>
    <xf numFmtId="0" fontId="12" fillId="0" borderId="0" xfId="0" applyFont="1"/>
    <xf numFmtId="0" fontId="12" fillId="3" borderId="0" xfId="0" applyFont="1" applyFill="1"/>
    <xf numFmtId="0" fontId="11" fillId="3" borderId="0" xfId="0" applyFont="1" applyFill="1"/>
    <xf numFmtId="0" fontId="11" fillId="3" borderId="14" xfId="0" applyFont="1" applyFill="1" applyBorder="1"/>
    <xf numFmtId="0" fontId="6" fillId="0" borderId="0" xfId="0" applyFont="1" applyAlignment="1"/>
    <xf numFmtId="0" fontId="0" fillId="0" borderId="12" xfId="0" applyBorder="1"/>
    <xf numFmtId="0" fontId="0" fillId="0" borderId="13" xfId="0" applyBorder="1"/>
    <xf numFmtId="0" fontId="0" fillId="5" borderId="14" xfId="0" applyFill="1" applyBorder="1"/>
    <xf numFmtId="0" fontId="9" fillId="5" borderId="14" xfId="0" applyFont="1" applyFill="1" applyBorder="1" applyAlignment="1">
      <alignment wrapText="1"/>
    </xf>
    <xf numFmtId="0" fontId="9" fillId="5" borderId="14" xfId="0" applyFont="1" applyFill="1" applyBorder="1" applyAlignment="1">
      <alignment horizontal="center"/>
    </xf>
    <xf numFmtId="166" fontId="0" fillId="0" borderId="0" xfId="1" applyNumberFormat="1" applyFont="1"/>
    <xf numFmtId="164" fontId="0" fillId="0" borderId="0" xfId="1" applyFont="1"/>
    <xf numFmtId="0" fontId="11" fillId="6" borderId="0" xfId="0" applyFont="1" applyFill="1"/>
    <xf numFmtId="0" fontId="9" fillId="6" borderId="0" xfId="0" applyFont="1" applyFill="1"/>
    <xf numFmtId="0" fontId="0" fillId="6" borderId="0" xfId="0" applyFill="1"/>
    <xf numFmtId="166" fontId="0" fillId="6" borderId="0" xfId="1" applyNumberFormat="1" applyFont="1" applyFill="1"/>
    <xf numFmtId="164" fontId="0" fillId="6" borderId="0" xfId="1" applyFont="1" applyFill="1"/>
    <xf numFmtId="0" fontId="11" fillId="6" borderId="16" xfId="0" applyFont="1" applyFill="1" applyBorder="1"/>
    <xf numFmtId="0" fontId="9" fillId="6" borderId="16" xfId="0" applyFont="1" applyFill="1" applyBorder="1"/>
    <xf numFmtId="0" fontId="0" fillId="6" borderId="16" xfId="0" applyFill="1" applyBorder="1"/>
    <xf numFmtId="166" fontId="0" fillId="6" borderId="16" xfId="1" applyNumberFormat="1" applyFont="1" applyFill="1" applyBorder="1"/>
    <xf numFmtId="164" fontId="0" fillId="6" borderId="16" xfId="1" applyFont="1" applyFill="1" applyBorder="1"/>
    <xf numFmtId="0" fontId="0" fillId="0" borderId="0" xfId="0" applyAlignment="1"/>
    <xf numFmtId="0" fontId="2" fillId="0" borderId="0" xfId="0" applyFont="1" applyAlignment="1"/>
    <xf numFmtId="0" fontId="11" fillId="6" borderId="0" xfId="0" applyFont="1" applyFill="1" applyBorder="1"/>
    <xf numFmtId="0" fontId="9" fillId="6" borderId="0" xfId="0" applyFont="1" applyFill="1" applyBorder="1"/>
    <xf numFmtId="0" fontId="0" fillId="6" borderId="0" xfId="0" applyFill="1" applyBorder="1"/>
    <xf numFmtId="166" fontId="0" fillId="6" borderId="0" xfId="1" applyNumberFormat="1" applyFont="1" applyFill="1" applyBorder="1"/>
    <xf numFmtId="164" fontId="0" fillId="6" borderId="0" xfId="1" applyFont="1" applyFill="1" applyBorder="1"/>
    <xf numFmtId="0" fontId="13" fillId="0" borderId="0" xfId="0" applyFont="1"/>
    <xf numFmtId="0" fontId="13" fillId="0" borderId="7" xfId="0" applyFont="1" applyBorder="1"/>
    <xf numFmtId="0" fontId="13" fillId="0" borderId="0" xfId="0" applyFont="1" applyBorder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5" borderId="7" xfId="0" applyFill="1" applyBorder="1"/>
    <xf numFmtId="0" fontId="0" fillId="6" borderId="7" xfId="0" applyFill="1" applyBorder="1"/>
    <xf numFmtId="165" fontId="0" fillId="6" borderId="7" xfId="0" applyNumberFormat="1" applyFill="1" applyBorder="1"/>
    <xf numFmtId="165" fontId="0" fillId="6" borderId="7" xfId="1" applyNumberFormat="1" applyFont="1" applyFill="1" applyBorder="1"/>
    <xf numFmtId="0" fontId="2" fillId="7" borderId="17" xfId="0" applyFont="1" applyFill="1" applyBorder="1" applyAlignment="1">
      <alignment horizontal="right"/>
    </xf>
    <xf numFmtId="0" fontId="2" fillId="7" borderId="17" xfId="0" applyFont="1" applyFill="1" applyBorder="1"/>
    <xf numFmtId="0" fontId="2" fillId="7" borderId="18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165" fontId="0" fillId="0" borderId="17" xfId="1" applyNumberFormat="1" applyFont="1" applyBorder="1"/>
    <xf numFmtId="0" fontId="0" fillId="0" borderId="17" xfId="0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2" fillId="0" borderId="17" xfId="0" applyFont="1" applyBorder="1"/>
    <xf numFmtId="165" fontId="2" fillId="0" borderId="17" xfId="1" applyNumberFormat="1" applyFont="1" applyBorder="1"/>
    <xf numFmtId="165" fontId="0" fillId="0" borderId="0" xfId="1" applyNumberFormat="1" applyFont="1" applyAlignment="1">
      <alignment horizontal="right"/>
    </xf>
    <xf numFmtId="165" fontId="10" fillId="5" borderId="0" xfId="0" applyNumberFormat="1" applyFont="1" applyFill="1"/>
    <xf numFmtId="165" fontId="10" fillId="0" borderId="0" xfId="1" applyNumberFormat="1" applyFont="1"/>
    <xf numFmtId="0" fontId="0" fillId="8" borderId="0" xfId="0" applyFill="1"/>
    <xf numFmtId="165" fontId="0" fillId="8" borderId="0" xfId="1" applyNumberFormat="1" applyFont="1" applyFill="1"/>
    <xf numFmtId="165" fontId="0" fillId="8" borderId="0" xfId="1" applyNumberFormat="1" applyFont="1" applyFill="1" applyAlignment="1">
      <alignment horizontal="right"/>
    </xf>
    <xf numFmtId="165" fontId="10" fillId="0" borderId="0" xfId="0" applyNumberFormat="1" applyFont="1"/>
    <xf numFmtId="165" fontId="12" fillId="0" borderId="0" xfId="1" applyNumberFormat="1" applyFont="1"/>
    <xf numFmtId="165" fontId="10" fillId="8" borderId="0" xfId="1" applyNumberFormat="1" applyFont="1" applyFill="1"/>
    <xf numFmtId="166" fontId="0" fillId="8" borderId="0" xfId="1" applyNumberFormat="1" applyFont="1" applyFill="1"/>
    <xf numFmtId="165" fontId="0" fillId="0" borderId="0" xfId="0" applyNumberFormat="1"/>
    <xf numFmtId="0" fontId="10" fillId="0" borderId="0" xfId="0" applyFont="1"/>
    <xf numFmtId="0" fontId="0" fillId="5" borderId="0" xfId="0" applyFill="1"/>
    <xf numFmtId="165" fontId="0" fillId="5" borderId="0" xfId="1" applyNumberFormat="1" applyFont="1" applyFill="1"/>
    <xf numFmtId="165" fontId="0" fillId="5" borderId="0" xfId="1" applyNumberFormat="1" applyFont="1" applyFill="1" applyAlignment="1">
      <alignment horizontal="right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/>
    <xf numFmtId="0" fontId="0" fillId="2" borderId="12" xfId="0" applyFill="1" applyBorder="1"/>
    <xf numFmtId="0" fontId="12" fillId="2" borderId="12" xfId="0" applyFont="1" applyFill="1" applyBorder="1" applyAlignment="1">
      <alignment horizontal="right"/>
    </xf>
    <xf numFmtId="0" fontId="0" fillId="2" borderId="15" xfId="0" applyFill="1" applyBorder="1"/>
    <xf numFmtId="15" fontId="12" fillId="2" borderId="15" xfId="0" applyNumberFormat="1" applyFont="1" applyFill="1" applyBorder="1" applyAlignment="1">
      <alignment horizontal="right"/>
    </xf>
    <xf numFmtId="0" fontId="18" fillId="0" borderId="0" xfId="0" applyFont="1"/>
    <xf numFmtId="0" fontId="0" fillId="0" borderId="0" xfId="0" applyFill="1" applyBorder="1"/>
    <xf numFmtId="0" fontId="0" fillId="2" borderId="0" xfId="0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2" borderId="12" xfId="0" applyFont="1" applyFill="1" applyBorder="1" applyAlignment="1"/>
    <xf numFmtId="15" fontId="12" fillId="2" borderId="15" xfId="0" applyNumberFormat="1" applyFont="1" applyFill="1" applyBorder="1" applyAlignment="1"/>
    <xf numFmtId="0" fontId="0" fillId="4" borderId="0" xfId="0" applyFill="1"/>
    <xf numFmtId="0" fontId="0" fillId="2" borderId="7" xfId="0" applyFill="1" applyBorder="1"/>
    <xf numFmtId="0" fontId="17" fillId="0" borderId="0" xfId="0" applyFont="1" applyAlignment="1"/>
    <xf numFmtId="0" fontId="0" fillId="0" borderId="19" xfId="0" applyBorder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/>
    <xf numFmtId="0" fontId="0" fillId="0" borderId="18" xfId="0" applyBorder="1"/>
    <xf numFmtId="0" fontId="0" fillId="0" borderId="21" xfId="0" applyBorder="1"/>
    <xf numFmtId="0" fontId="19" fillId="0" borderId="17" xfId="0" applyFont="1" applyBorder="1"/>
    <xf numFmtId="167" fontId="0" fillId="0" borderId="17" xfId="2" applyNumberFormat="1" applyFont="1" applyBorder="1"/>
    <xf numFmtId="0" fontId="0" fillId="0" borderId="22" xfId="0" applyBorder="1"/>
    <xf numFmtId="0" fontId="20" fillId="0" borderId="0" xfId="0" applyFont="1" applyBorder="1"/>
    <xf numFmtId="167" fontId="20" fillId="0" borderId="0" xfId="0" applyNumberFormat="1" applyFont="1" applyBorder="1"/>
    <xf numFmtId="167" fontId="2" fillId="0" borderId="0" xfId="0" applyNumberFormat="1" applyFont="1" applyBorder="1"/>
    <xf numFmtId="167" fontId="19" fillId="0" borderId="0" xfId="1" applyNumberFormat="1" applyFont="1" applyBorder="1"/>
    <xf numFmtId="0" fontId="20" fillId="0" borderId="0" xfId="0" applyFont="1"/>
    <xf numFmtId="167" fontId="20" fillId="0" borderId="0" xfId="0" applyNumberFormat="1" applyFont="1"/>
    <xf numFmtId="165" fontId="0" fillId="0" borderId="17" xfId="1" applyNumberFormat="1" applyFont="1" applyBorder="1" applyAlignment="1">
      <alignment vertical="center"/>
    </xf>
    <xf numFmtId="0" fontId="0" fillId="0" borderId="17" xfId="0" applyFill="1" applyBorder="1"/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5" borderId="1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opLeftCell="A4" workbookViewId="0">
      <selection activeCell="C46" sqref="C46"/>
    </sheetView>
  </sheetViews>
  <sheetFormatPr defaultRowHeight="15"/>
  <sheetData>
    <row r="1" spans="1:9">
      <c r="A1" s="1"/>
      <c r="B1" s="2"/>
      <c r="C1" s="2"/>
      <c r="D1" s="2"/>
      <c r="E1" s="2"/>
      <c r="F1" s="2"/>
      <c r="G1" s="2"/>
      <c r="H1" s="2"/>
      <c r="I1" s="3"/>
    </row>
    <row r="2" spans="1:9">
      <c r="A2" s="4"/>
      <c r="B2" s="5"/>
      <c r="C2" s="5"/>
      <c r="D2" s="5"/>
      <c r="E2" s="5"/>
      <c r="F2" s="5"/>
      <c r="G2" s="5"/>
      <c r="H2" s="5"/>
      <c r="I2" s="6"/>
    </row>
    <row r="3" spans="1:9" ht="23.25">
      <c r="A3" s="4"/>
      <c r="B3" s="147" t="s">
        <v>0</v>
      </c>
      <c r="C3" s="147"/>
      <c r="D3" s="147"/>
      <c r="E3" s="147"/>
      <c r="F3" s="147"/>
      <c r="G3" s="147"/>
      <c r="H3" s="147"/>
      <c r="I3" s="6"/>
    </row>
    <row r="4" spans="1:9" ht="23.25">
      <c r="A4" s="4"/>
      <c r="B4" s="7"/>
      <c r="C4" s="7"/>
      <c r="D4" s="7"/>
      <c r="E4" s="7"/>
      <c r="F4" s="7"/>
      <c r="G4" s="7"/>
      <c r="H4" s="7"/>
      <c r="I4" s="6"/>
    </row>
    <row r="5" spans="1:9" ht="15.75" thickBot="1">
      <c r="A5" s="4"/>
      <c r="B5" s="5"/>
      <c r="C5" s="5"/>
      <c r="D5" s="5"/>
      <c r="E5" s="5"/>
      <c r="F5" s="5"/>
      <c r="G5" s="5"/>
      <c r="H5" s="5"/>
      <c r="I5" s="6"/>
    </row>
    <row r="6" spans="1:9">
      <c r="A6" s="4"/>
      <c r="B6" s="1" t="s">
        <v>1</v>
      </c>
      <c r="C6" s="2"/>
      <c r="D6" s="2"/>
      <c r="E6" s="8" t="s">
        <v>2</v>
      </c>
      <c r="F6" s="2"/>
      <c r="G6" s="2"/>
      <c r="H6" s="3"/>
      <c r="I6" s="6"/>
    </row>
    <row r="7" spans="1:9">
      <c r="A7" s="4"/>
      <c r="B7" s="4"/>
      <c r="C7" s="5"/>
      <c r="D7" s="5"/>
      <c r="E7" s="9"/>
      <c r="F7" s="5"/>
      <c r="G7" s="5"/>
      <c r="H7" s="6"/>
      <c r="I7" s="6"/>
    </row>
    <row r="8" spans="1:9">
      <c r="A8" s="4"/>
      <c r="B8" s="4" t="s">
        <v>3</v>
      </c>
      <c r="C8" s="5"/>
      <c r="D8" s="5"/>
      <c r="E8" s="9" t="s">
        <v>4</v>
      </c>
      <c r="F8" s="5"/>
      <c r="G8" s="5"/>
      <c r="H8" s="6"/>
      <c r="I8" s="6"/>
    </row>
    <row r="9" spans="1:9">
      <c r="A9" s="4"/>
      <c r="B9" s="4"/>
      <c r="C9" s="5"/>
      <c r="D9" s="5"/>
      <c r="E9" s="9"/>
      <c r="F9" s="5"/>
      <c r="G9" s="5"/>
      <c r="H9" s="6"/>
      <c r="I9" s="6"/>
    </row>
    <row r="10" spans="1:9">
      <c r="A10" s="4"/>
      <c r="B10" s="4" t="s">
        <v>5</v>
      </c>
      <c r="C10" s="5"/>
      <c r="D10" s="5"/>
      <c r="E10" s="9" t="s">
        <v>6</v>
      </c>
      <c r="F10" s="5"/>
      <c r="G10" s="5"/>
      <c r="H10" s="6"/>
      <c r="I10" s="6"/>
    </row>
    <row r="11" spans="1:9">
      <c r="A11" s="4"/>
      <c r="B11" s="4"/>
      <c r="C11" s="5"/>
      <c r="D11" s="5"/>
      <c r="E11" s="9"/>
      <c r="F11" s="5"/>
      <c r="G11" s="5"/>
      <c r="H11" s="6"/>
      <c r="I11" s="6"/>
    </row>
    <row r="12" spans="1:9" ht="15.75" thickBot="1">
      <c r="A12" s="4"/>
      <c r="B12" s="10" t="s">
        <v>7</v>
      </c>
      <c r="C12" s="11"/>
      <c r="D12" s="11"/>
      <c r="E12" s="12" t="s">
        <v>8</v>
      </c>
      <c r="F12" s="11"/>
      <c r="G12" s="11"/>
      <c r="H12" s="13"/>
      <c r="I12" s="6"/>
    </row>
    <row r="13" spans="1:9">
      <c r="A13" s="4"/>
      <c r="B13" s="5"/>
      <c r="C13" s="5"/>
      <c r="D13" s="5"/>
      <c r="E13" s="5"/>
      <c r="F13" s="5"/>
      <c r="G13" s="5"/>
      <c r="H13" s="5"/>
      <c r="I13" s="6"/>
    </row>
    <row r="14" spans="1:9" ht="15.75" thickBot="1">
      <c r="A14" s="4"/>
      <c r="B14" s="5"/>
      <c r="C14" s="5"/>
      <c r="D14" s="5"/>
      <c r="E14" s="5"/>
      <c r="F14" s="5"/>
      <c r="G14" s="5"/>
      <c r="H14" s="5"/>
      <c r="I14" s="6"/>
    </row>
    <row r="15" spans="1:9" ht="15.75" thickBot="1">
      <c r="A15" s="4"/>
      <c r="B15" s="14" t="s">
        <v>9</v>
      </c>
      <c r="C15" s="15"/>
      <c r="D15" s="15"/>
      <c r="E15" s="16" t="s">
        <v>10</v>
      </c>
      <c r="F15" s="15"/>
      <c r="G15" s="15"/>
      <c r="H15" s="17"/>
      <c r="I15" s="6"/>
    </row>
    <row r="16" spans="1:9">
      <c r="A16" s="4"/>
      <c r="B16" s="5"/>
      <c r="C16" s="5"/>
      <c r="D16" s="5"/>
      <c r="E16" s="5"/>
      <c r="F16" s="5"/>
      <c r="G16" s="5"/>
      <c r="H16" s="5"/>
      <c r="I16" s="6"/>
    </row>
    <row r="17" spans="1:9">
      <c r="A17" s="4"/>
      <c r="B17" s="5"/>
      <c r="C17" s="5"/>
      <c r="D17" s="5"/>
      <c r="E17" s="5"/>
      <c r="F17" s="5"/>
      <c r="G17" s="5"/>
      <c r="H17" s="5"/>
      <c r="I17" s="6"/>
    </row>
    <row r="18" spans="1:9">
      <c r="A18" s="4"/>
      <c r="B18" s="5"/>
      <c r="C18" s="5"/>
      <c r="D18" s="5"/>
      <c r="E18" s="5"/>
      <c r="F18" s="5"/>
      <c r="G18" s="5"/>
      <c r="H18" s="5"/>
      <c r="I18" s="6"/>
    </row>
    <row r="19" spans="1:9" ht="15.75" thickBot="1">
      <c r="A19" s="4"/>
      <c r="B19" s="5"/>
      <c r="C19" s="5"/>
      <c r="D19" s="5"/>
      <c r="E19" s="5"/>
      <c r="F19" s="5"/>
      <c r="G19" s="5"/>
      <c r="H19" s="5"/>
      <c r="I19" s="6"/>
    </row>
    <row r="20" spans="1:9">
      <c r="A20" s="4"/>
      <c r="B20" s="1"/>
      <c r="C20" s="2"/>
      <c r="D20" s="2"/>
      <c r="E20" s="2"/>
      <c r="F20" s="2"/>
      <c r="G20" s="2"/>
      <c r="H20" s="3"/>
      <c r="I20" s="6"/>
    </row>
    <row r="21" spans="1:9" ht="23.25">
      <c r="A21" s="4"/>
      <c r="B21" s="148" t="s">
        <v>11</v>
      </c>
      <c r="C21" s="149"/>
      <c r="D21" s="149"/>
      <c r="E21" s="149"/>
      <c r="F21" s="149"/>
      <c r="G21" s="149"/>
      <c r="H21" s="150"/>
      <c r="I21" s="6"/>
    </row>
    <row r="22" spans="1:9">
      <c r="A22" s="4"/>
      <c r="B22" s="18"/>
      <c r="C22" s="9"/>
      <c r="D22" s="9"/>
      <c r="E22" s="9"/>
      <c r="F22" s="9"/>
      <c r="G22" s="9"/>
      <c r="H22" s="19"/>
      <c r="I22" s="6"/>
    </row>
    <row r="23" spans="1:9" ht="23.25">
      <c r="A23" s="4"/>
      <c r="B23" s="18"/>
      <c r="C23" s="9"/>
      <c r="D23" s="149">
        <v>2016</v>
      </c>
      <c r="E23" s="149"/>
      <c r="F23" s="9"/>
      <c r="G23" s="9"/>
      <c r="H23" s="19"/>
      <c r="I23" s="6"/>
    </row>
    <row r="24" spans="1:9">
      <c r="A24" s="4"/>
      <c r="B24" s="18"/>
      <c r="C24" s="151" t="s">
        <v>12</v>
      </c>
      <c r="D24" s="151"/>
      <c r="E24" s="151"/>
      <c r="F24" s="151"/>
      <c r="G24" s="151"/>
      <c r="H24" s="19"/>
      <c r="I24" s="6"/>
    </row>
    <row r="25" spans="1:9" ht="15.75" thickBot="1">
      <c r="A25" s="4"/>
      <c r="B25" s="10"/>
      <c r="C25" s="11"/>
      <c r="D25" s="11"/>
      <c r="E25" s="11"/>
      <c r="F25" s="11"/>
      <c r="G25" s="11"/>
      <c r="H25" s="13"/>
      <c r="I25" s="6"/>
    </row>
    <row r="26" spans="1:9">
      <c r="A26" s="4"/>
      <c r="B26" s="5"/>
      <c r="C26" s="5"/>
      <c r="D26" s="5"/>
      <c r="E26" s="5"/>
      <c r="F26" s="5"/>
      <c r="G26" s="5"/>
      <c r="H26" s="5"/>
      <c r="I26" s="6"/>
    </row>
    <row r="27" spans="1:9">
      <c r="A27" s="4"/>
      <c r="B27" s="5"/>
      <c r="C27" s="5"/>
      <c r="D27" s="5"/>
      <c r="E27" s="5"/>
      <c r="F27" s="5"/>
      <c r="G27" s="5"/>
      <c r="H27" s="5"/>
      <c r="I27" s="6"/>
    </row>
    <row r="28" spans="1:9">
      <c r="A28" s="4"/>
      <c r="B28" s="5"/>
      <c r="C28" s="5"/>
      <c r="D28" s="5"/>
      <c r="E28" s="5"/>
      <c r="F28" s="5"/>
      <c r="G28" s="5"/>
      <c r="H28" s="5"/>
      <c r="I28" s="6"/>
    </row>
    <row r="29" spans="1:9">
      <c r="A29" s="4"/>
      <c r="B29" s="5"/>
      <c r="C29" s="5"/>
      <c r="D29" s="5"/>
      <c r="E29" s="5"/>
      <c r="F29" s="5"/>
      <c r="G29" s="5"/>
      <c r="H29" s="5"/>
      <c r="I29" s="6"/>
    </row>
    <row r="30" spans="1:9" ht="15.75" thickBot="1">
      <c r="A30" s="4"/>
      <c r="B30" s="5"/>
      <c r="C30" s="5"/>
      <c r="D30" s="5"/>
      <c r="E30" s="5"/>
      <c r="F30" s="5"/>
      <c r="G30" s="5"/>
      <c r="H30" s="5"/>
      <c r="I30" s="6"/>
    </row>
    <row r="31" spans="1:9">
      <c r="A31" s="4"/>
      <c r="B31" s="1" t="s">
        <v>13</v>
      </c>
      <c r="C31" s="2"/>
      <c r="D31" s="8" t="s">
        <v>14</v>
      </c>
      <c r="E31" s="8"/>
      <c r="F31" s="2"/>
      <c r="G31" s="2"/>
      <c r="H31" s="3"/>
      <c r="I31" s="6"/>
    </row>
    <row r="32" spans="1:9">
      <c r="A32" s="4"/>
      <c r="B32" s="4"/>
      <c r="C32" s="5"/>
      <c r="D32" s="9"/>
      <c r="E32" s="9"/>
      <c r="F32" s="5"/>
      <c r="G32" s="5"/>
      <c r="H32" s="6"/>
      <c r="I32" s="6"/>
    </row>
    <row r="33" spans="1:9">
      <c r="A33" s="4"/>
      <c r="B33" s="4" t="s">
        <v>15</v>
      </c>
      <c r="C33" s="5"/>
      <c r="D33" s="9" t="s">
        <v>16</v>
      </c>
      <c r="E33" s="9"/>
      <c r="F33" s="5"/>
      <c r="G33" s="5"/>
      <c r="H33" s="6"/>
      <c r="I33" s="6"/>
    </row>
    <row r="34" spans="1:9">
      <c r="A34" s="4"/>
      <c r="B34" s="4"/>
      <c r="C34" s="5"/>
      <c r="D34" s="9"/>
      <c r="E34" s="9"/>
      <c r="F34" s="5"/>
      <c r="G34" s="5"/>
      <c r="H34" s="6"/>
      <c r="I34" s="6"/>
    </row>
    <row r="35" spans="1:9">
      <c r="A35" s="4"/>
      <c r="B35" s="4" t="s">
        <v>17</v>
      </c>
      <c r="C35" s="5"/>
      <c r="D35" s="152" t="s">
        <v>18</v>
      </c>
      <c r="E35" s="152"/>
      <c r="F35" s="5"/>
      <c r="G35" s="5"/>
      <c r="H35" s="6"/>
      <c r="I35" s="6"/>
    </row>
    <row r="36" spans="1:9">
      <c r="A36" s="4"/>
      <c r="B36" s="4"/>
      <c r="C36" s="5"/>
      <c r="D36" s="9"/>
      <c r="E36" s="9"/>
      <c r="F36" s="5"/>
      <c r="G36" s="5"/>
      <c r="H36" s="6"/>
      <c r="I36" s="6"/>
    </row>
    <row r="37" spans="1:9">
      <c r="A37" s="4"/>
      <c r="B37" s="4" t="s">
        <v>19</v>
      </c>
      <c r="C37" s="5"/>
      <c r="D37" s="9" t="s">
        <v>20</v>
      </c>
      <c r="E37" s="9"/>
      <c r="F37" s="5"/>
      <c r="G37" s="5"/>
      <c r="H37" s="6"/>
      <c r="I37" s="6"/>
    </row>
    <row r="38" spans="1:9">
      <c r="A38" s="4"/>
      <c r="B38" s="4"/>
      <c r="C38" s="5"/>
      <c r="D38" s="9"/>
      <c r="E38" s="9"/>
      <c r="F38" s="5"/>
      <c r="G38" s="5"/>
      <c r="H38" s="6"/>
      <c r="I38" s="6"/>
    </row>
    <row r="39" spans="1:9" ht="15.75" thickBot="1">
      <c r="A39" s="4"/>
      <c r="B39" s="10" t="s">
        <v>21</v>
      </c>
      <c r="C39" s="11"/>
      <c r="D39" s="12" t="s">
        <v>22</v>
      </c>
      <c r="E39" s="12"/>
      <c r="F39" s="11"/>
      <c r="G39" s="11"/>
      <c r="H39" s="13"/>
      <c r="I39" s="6"/>
    </row>
    <row r="40" spans="1:9">
      <c r="A40" s="4"/>
      <c r="B40" s="5"/>
      <c r="C40" s="5"/>
      <c r="D40" s="5"/>
      <c r="E40" s="5"/>
      <c r="F40" s="5"/>
      <c r="G40" s="5"/>
      <c r="H40" s="5"/>
      <c r="I40" s="6"/>
    </row>
    <row r="41" spans="1:9">
      <c r="A41" s="4"/>
      <c r="B41" s="5"/>
      <c r="C41" s="5"/>
      <c r="D41" s="5"/>
      <c r="E41" s="5"/>
      <c r="F41" s="5"/>
      <c r="G41" s="5"/>
      <c r="H41" s="5"/>
      <c r="I41" s="6"/>
    </row>
    <row r="42" spans="1:9">
      <c r="A42" s="4"/>
      <c r="B42" s="5"/>
      <c r="C42" s="5"/>
      <c r="D42" s="5"/>
      <c r="E42" s="5"/>
      <c r="F42" s="5"/>
      <c r="G42" s="5"/>
      <c r="H42" s="5"/>
      <c r="I42" s="6"/>
    </row>
    <row r="43" spans="1:9">
      <c r="A43" s="4"/>
      <c r="B43" s="5"/>
      <c r="C43" s="5"/>
      <c r="D43" s="5"/>
      <c r="E43" s="5"/>
      <c r="F43" s="5"/>
      <c r="G43" s="5"/>
      <c r="H43" s="5"/>
      <c r="I43" s="6"/>
    </row>
    <row r="44" spans="1:9">
      <c r="A44" s="4"/>
      <c r="B44" s="5"/>
      <c r="C44" s="5"/>
      <c r="D44" s="5"/>
      <c r="E44" s="5"/>
      <c r="F44" s="5"/>
      <c r="G44" s="5"/>
      <c r="H44" s="5"/>
      <c r="I44" s="6"/>
    </row>
    <row r="45" spans="1:9">
      <c r="A45" s="4"/>
      <c r="B45" s="5"/>
      <c r="C45" s="20" t="s">
        <v>23</v>
      </c>
      <c r="D45" s="20"/>
      <c r="E45" s="5"/>
      <c r="F45" s="5"/>
      <c r="G45" s="5"/>
      <c r="H45" s="5"/>
      <c r="I45" s="6"/>
    </row>
    <row r="46" spans="1:9">
      <c r="A46" s="4"/>
      <c r="B46" s="5"/>
      <c r="C46" s="5"/>
      <c r="D46" s="5"/>
      <c r="E46" s="5"/>
      <c r="F46" s="5"/>
      <c r="G46" s="5"/>
      <c r="H46" s="5"/>
      <c r="I46" s="6"/>
    </row>
    <row r="47" spans="1:9" ht="15.75" thickBot="1">
      <c r="A47" s="10"/>
      <c r="B47" s="11"/>
      <c r="C47" s="11"/>
      <c r="D47" s="11"/>
      <c r="E47" s="11"/>
      <c r="F47" s="11"/>
      <c r="G47" s="11"/>
      <c r="H47" s="11"/>
      <c r="I47" s="13"/>
    </row>
  </sheetData>
  <mergeCells count="5">
    <mergeCell ref="B3:H3"/>
    <mergeCell ref="B21:H21"/>
    <mergeCell ref="D23:E23"/>
    <mergeCell ref="C24:G24"/>
    <mergeCell ref="D35:E3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42"/>
  <sheetViews>
    <sheetView workbookViewId="0">
      <selection activeCell="B1" sqref="B1:D1"/>
    </sheetView>
  </sheetViews>
  <sheetFormatPr defaultRowHeight="15"/>
  <cols>
    <col min="2" max="2" width="47" customWidth="1"/>
    <col min="3" max="3" width="19.85546875" customWidth="1"/>
    <col min="4" max="4" width="16.28515625" customWidth="1"/>
  </cols>
  <sheetData>
    <row r="2" spans="2:4" ht="18.75">
      <c r="B2" s="51" t="s">
        <v>24</v>
      </c>
      <c r="C2" s="51"/>
      <c r="D2" s="51"/>
    </row>
    <row r="4" spans="2:4" ht="18.75">
      <c r="B4" s="23" t="s">
        <v>38</v>
      </c>
      <c r="C4" s="23"/>
      <c r="D4" s="23"/>
    </row>
    <row r="5" spans="2:4" ht="21">
      <c r="B5" s="76" t="s">
        <v>168</v>
      </c>
      <c r="C5" s="76"/>
      <c r="D5" s="76"/>
    </row>
    <row r="6" spans="2:4" ht="21.75" thickBot="1">
      <c r="B6" s="77" t="s">
        <v>169</v>
      </c>
      <c r="C6" s="77"/>
      <c r="D6" s="77"/>
    </row>
    <row r="9" spans="2:4">
      <c r="B9" s="22" t="s">
        <v>224</v>
      </c>
      <c r="C9" s="22"/>
      <c r="D9" s="22"/>
    </row>
    <row r="12" spans="2:4">
      <c r="B12" s="116"/>
      <c r="C12" s="117" t="s">
        <v>43</v>
      </c>
      <c r="D12" s="117" t="s">
        <v>43</v>
      </c>
    </row>
    <row r="13" spans="2:4" ht="15.75" thickBot="1">
      <c r="B13" s="118"/>
      <c r="C13" s="119">
        <v>42735</v>
      </c>
      <c r="D13" s="119">
        <v>42369</v>
      </c>
    </row>
    <row r="14" spans="2:4" ht="15.75" thickTop="1">
      <c r="B14" s="22" t="s">
        <v>225</v>
      </c>
      <c r="C14" s="22"/>
      <c r="D14" s="22"/>
    </row>
    <row r="15" spans="2:4">
      <c r="B15" t="s">
        <v>226</v>
      </c>
      <c r="C15">
        <v>3750214</v>
      </c>
      <c r="D15">
        <v>4020676</v>
      </c>
    </row>
    <row r="16" spans="2:4">
      <c r="B16" t="s">
        <v>227</v>
      </c>
      <c r="C16">
        <v>13573856</v>
      </c>
      <c r="D16">
        <v>13177897</v>
      </c>
    </row>
    <row r="17" spans="2:4">
      <c r="B17" t="s">
        <v>228</v>
      </c>
      <c r="C17">
        <v>1110810</v>
      </c>
      <c r="D17">
        <v>1095440</v>
      </c>
    </row>
    <row r="18" spans="2:4">
      <c r="B18" t="s">
        <v>229</v>
      </c>
      <c r="C18">
        <v>94235</v>
      </c>
      <c r="D18">
        <v>105171</v>
      </c>
    </row>
    <row r="19" spans="2:4">
      <c r="B19" t="s">
        <v>230</v>
      </c>
      <c r="C19">
        <v>995230</v>
      </c>
      <c r="D19">
        <v>1089972</v>
      </c>
    </row>
    <row r="20" spans="2:4">
      <c r="B20" t="s">
        <v>231</v>
      </c>
      <c r="C20">
        <v>2735582</v>
      </c>
      <c r="D20">
        <v>2870570</v>
      </c>
    </row>
    <row r="21" spans="2:4">
      <c r="B21" t="s">
        <v>232</v>
      </c>
      <c r="C21">
        <v>794702</v>
      </c>
      <c r="D21">
        <v>921960</v>
      </c>
    </row>
    <row r="22" spans="2:4">
      <c r="B22" t="s">
        <v>233</v>
      </c>
      <c r="C22">
        <v>11720552</v>
      </c>
    </row>
    <row r="23" spans="2:4">
      <c r="B23" t="s">
        <v>234</v>
      </c>
      <c r="C23">
        <v>100000</v>
      </c>
      <c r="D23">
        <v>51228750</v>
      </c>
    </row>
    <row r="24" spans="2:4">
      <c r="B24" t="s">
        <v>235</v>
      </c>
      <c r="C24">
        <v>5953828</v>
      </c>
      <c r="D24">
        <v>247323</v>
      </c>
    </row>
    <row r="25" spans="2:4">
      <c r="B25" t="s">
        <v>236</v>
      </c>
      <c r="C25">
        <v>160311</v>
      </c>
      <c r="D25">
        <v>135348</v>
      </c>
    </row>
    <row r="26" spans="2:4">
      <c r="B26" t="s">
        <v>237</v>
      </c>
      <c r="C26">
        <v>964327</v>
      </c>
      <c r="D26">
        <v>1256725</v>
      </c>
    </row>
    <row r="27" spans="2:4">
      <c r="B27" t="s">
        <v>238</v>
      </c>
      <c r="C27">
        <v>43519</v>
      </c>
      <c r="D27">
        <v>52649</v>
      </c>
    </row>
    <row r="28" spans="2:4">
      <c r="B28" t="s">
        <v>239</v>
      </c>
      <c r="C28">
        <v>2258036</v>
      </c>
      <c r="D28" s="120">
        <v>4087130</v>
      </c>
    </row>
    <row r="29" spans="2:4">
      <c r="B29" t="s">
        <v>240</v>
      </c>
      <c r="C29">
        <v>2770578</v>
      </c>
      <c r="D29">
        <v>3377369</v>
      </c>
    </row>
    <row r="30" spans="2:4">
      <c r="B30" t="s">
        <v>388</v>
      </c>
      <c r="C30" s="5">
        <v>2947434</v>
      </c>
    </row>
    <row r="31" spans="2:4">
      <c r="B31" t="s">
        <v>241</v>
      </c>
      <c r="C31" s="5"/>
      <c r="D31">
        <v>1187087</v>
      </c>
    </row>
    <row r="32" spans="2:4">
      <c r="B32" s="5"/>
      <c r="C32" s="5"/>
      <c r="D32" s="5"/>
    </row>
    <row r="33" spans="2:4">
      <c r="B33" s="5" t="s">
        <v>242</v>
      </c>
      <c r="C33" s="5">
        <v>528000</v>
      </c>
      <c r="D33" s="5">
        <v>765000</v>
      </c>
    </row>
    <row r="34" spans="2:4">
      <c r="B34" s="5" t="s">
        <v>243</v>
      </c>
      <c r="C34" s="5">
        <v>120000</v>
      </c>
      <c r="D34" s="5">
        <v>140000</v>
      </c>
    </row>
    <row r="35" spans="2:4">
      <c r="B35" s="121" t="s">
        <v>244</v>
      </c>
      <c r="C35" s="121">
        <v>219392</v>
      </c>
      <c r="D35">
        <v>329454</v>
      </c>
    </row>
    <row r="36" spans="2:4">
      <c r="B36" s="121" t="s">
        <v>245</v>
      </c>
      <c r="C36" s="121">
        <v>586574</v>
      </c>
      <c r="D36" s="121">
        <v>841083</v>
      </c>
    </row>
    <row r="37" spans="2:4">
      <c r="B37" s="5" t="s">
        <v>246</v>
      </c>
      <c r="C37" s="5">
        <v>9961441</v>
      </c>
      <c r="D37" s="121">
        <v>12588649</v>
      </c>
    </row>
    <row r="38" spans="2:4">
      <c r="B38" s="5"/>
      <c r="C38" s="5"/>
      <c r="D38" s="5">
        <v>803268</v>
      </c>
    </row>
    <row r="40" spans="2:4">
      <c r="B40" s="122" t="s">
        <v>181</v>
      </c>
      <c r="C40" s="122">
        <f>SUM(C15:C39)</f>
        <v>61388621</v>
      </c>
      <c r="D40" s="122">
        <f>SUM(D15:D39)</f>
        <v>100321521</v>
      </c>
    </row>
    <row r="41" spans="2:4" ht="15.75" thickBot="1">
      <c r="B41" s="118"/>
      <c r="C41" s="118"/>
      <c r="D41" s="118"/>
    </row>
    <row r="42" spans="2:4" ht="15.75" thickTop="1"/>
  </sheetData>
  <pageMargins left="0.17" right="0.49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D33"/>
  <sheetViews>
    <sheetView topLeftCell="A11" workbookViewId="0">
      <selection sqref="A1:E40"/>
    </sheetView>
  </sheetViews>
  <sheetFormatPr defaultRowHeight="15"/>
  <cols>
    <col min="1" max="1" width="4.5703125" customWidth="1"/>
    <col min="2" max="2" width="49.28515625" customWidth="1"/>
    <col min="3" max="3" width="19.5703125" customWidth="1"/>
    <col min="4" max="4" width="16.42578125" customWidth="1"/>
  </cols>
  <sheetData>
    <row r="3" spans="2:4">
      <c r="B3" s="22"/>
      <c r="C3" s="22"/>
      <c r="D3" s="22"/>
    </row>
    <row r="5" spans="2:4" ht="18.75">
      <c r="B5" s="51" t="s">
        <v>24</v>
      </c>
      <c r="C5" s="51"/>
      <c r="D5" s="51"/>
    </row>
    <row r="7" spans="2:4" ht="18.75">
      <c r="B7" s="23" t="s">
        <v>38</v>
      </c>
      <c r="C7" s="23"/>
      <c r="D7" s="23"/>
    </row>
    <row r="8" spans="2:4" ht="21">
      <c r="B8" s="76" t="s">
        <v>168</v>
      </c>
      <c r="C8" s="76"/>
      <c r="D8" s="76"/>
    </row>
    <row r="9" spans="2:4" ht="21.75" thickBot="1">
      <c r="B9" s="77" t="s">
        <v>169</v>
      </c>
      <c r="C9" s="77"/>
      <c r="D9" s="77"/>
    </row>
    <row r="10" spans="2:4">
      <c r="B10" s="22"/>
      <c r="C10" s="22"/>
      <c r="D10" s="22"/>
    </row>
    <row r="12" spans="2:4">
      <c r="B12" s="164" t="s">
        <v>247</v>
      </c>
      <c r="C12" s="123"/>
      <c r="D12" s="123"/>
    </row>
    <row r="13" spans="2:4">
      <c r="B13" s="165"/>
      <c r="C13" s="124"/>
      <c r="D13" s="124"/>
    </row>
    <row r="14" spans="2:4">
      <c r="B14" s="124"/>
      <c r="C14" s="124"/>
      <c r="D14" s="124"/>
    </row>
    <row r="15" spans="2:4">
      <c r="B15" s="124"/>
      <c r="C15" s="124"/>
      <c r="D15" s="124"/>
    </row>
    <row r="16" spans="2:4">
      <c r="B16" s="124"/>
      <c r="C16" s="124"/>
      <c r="D16" s="124"/>
    </row>
    <row r="18" spans="2:4">
      <c r="B18" s="116"/>
      <c r="C18" s="125" t="s">
        <v>43</v>
      </c>
      <c r="D18" s="125" t="s">
        <v>43</v>
      </c>
    </row>
    <row r="19" spans="2:4" ht="15.75" thickBot="1">
      <c r="B19" s="118"/>
      <c r="C19" s="126">
        <v>42735</v>
      </c>
      <c r="D19" s="126">
        <v>42369</v>
      </c>
    </row>
    <row r="20" spans="2:4" ht="15.75" thickTop="1">
      <c r="B20" s="22" t="s">
        <v>94</v>
      </c>
      <c r="C20" s="22"/>
      <c r="D20" s="22"/>
    </row>
    <row r="21" spans="2:4">
      <c r="B21" t="s">
        <v>248</v>
      </c>
      <c r="C21">
        <v>20575897</v>
      </c>
      <c r="D21">
        <v>29765360</v>
      </c>
    </row>
    <row r="22" spans="2:4">
      <c r="B22" t="s">
        <v>249</v>
      </c>
      <c r="C22">
        <v>29511700</v>
      </c>
      <c r="D22">
        <v>10481882</v>
      </c>
    </row>
    <row r="23" spans="2:4">
      <c r="B23" t="s">
        <v>250</v>
      </c>
      <c r="C23">
        <v>32617860</v>
      </c>
      <c r="D23">
        <v>17184732</v>
      </c>
    </row>
    <row r="24" spans="2:4">
      <c r="B24" t="s">
        <v>251</v>
      </c>
      <c r="D24">
        <v>24212200</v>
      </c>
    </row>
    <row r="25" spans="2:4">
      <c r="B25" t="s">
        <v>252</v>
      </c>
    </row>
    <row r="26" spans="2:4">
      <c r="B26" t="s">
        <v>253</v>
      </c>
      <c r="C26">
        <v>388663</v>
      </c>
      <c r="D26" s="127">
        <v>199504</v>
      </c>
    </row>
    <row r="27" spans="2:4">
      <c r="B27" t="s">
        <v>254</v>
      </c>
    </row>
    <row r="28" spans="2:4">
      <c r="B28" t="s">
        <v>255</v>
      </c>
    </row>
    <row r="29" spans="2:4">
      <c r="B29" t="s">
        <v>256</v>
      </c>
    </row>
    <row r="30" spans="2:4">
      <c r="B30" t="s">
        <v>257</v>
      </c>
      <c r="C30">
        <v>4014874</v>
      </c>
      <c r="D30">
        <v>820120</v>
      </c>
    </row>
    <row r="32" spans="2:4">
      <c r="B32" s="122" t="s">
        <v>181</v>
      </c>
      <c r="C32" s="122">
        <f>SUM(C21:C31)</f>
        <v>87108994</v>
      </c>
      <c r="D32" s="122">
        <f>SUM(D21:D31)</f>
        <v>82663798</v>
      </c>
    </row>
    <row r="33" spans="2:4" ht="15.75" thickBot="1">
      <c r="B33" s="128"/>
      <c r="C33" s="128"/>
      <c r="D33" s="128"/>
    </row>
  </sheetData>
  <mergeCells count="1">
    <mergeCell ref="B12:B13"/>
  </mergeCells>
  <pageMargins left="0.17" right="0.18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F50"/>
  <sheetViews>
    <sheetView topLeftCell="A10" workbookViewId="0">
      <selection activeCell="C1" sqref="C1:F50"/>
    </sheetView>
  </sheetViews>
  <sheetFormatPr defaultRowHeight="15"/>
  <cols>
    <col min="5" max="5" width="20.42578125" customWidth="1"/>
    <col min="6" max="6" width="17.85546875" customWidth="1"/>
  </cols>
  <sheetData>
    <row r="1" spans="3:6">
      <c r="D1" t="s">
        <v>307</v>
      </c>
    </row>
    <row r="3" spans="3:6">
      <c r="C3" s="96"/>
      <c r="D3" s="96" t="s">
        <v>308</v>
      </c>
      <c r="E3" s="96" t="s">
        <v>309</v>
      </c>
      <c r="F3" s="96" t="s">
        <v>181</v>
      </c>
    </row>
    <row r="4" spans="3:6">
      <c r="C4" s="91">
        <v>1</v>
      </c>
      <c r="D4" s="91" t="s">
        <v>310</v>
      </c>
      <c r="E4" s="91" t="s">
        <v>311</v>
      </c>
      <c r="F4" s="93">
        <v>969500</v>
      </c>
    </row>
    <row r="5" spans="3:6">
      <c r="C5" s="91">
        <f t="shared" ref="C5:C45" si="0">C4+1</f>
        <v>2</v>
      </c>
      <c r="D5" s="91" t="s">
        <v>312</v>
      </c>
      <c r="E5" s="91" t="s">
        <v>313</v>
      </c>
      <c r="F5" s="93">
        <v>969500</v>
      </c>
    </row>
    <row r="6" spans="3:6">
      <c r="C6" s="91">
        <f t="shared" si="0"/>
        <v>3</v>
      </c>
      <c r="D6" s="91" t="s">
        <v>314</v>
      </c>
      <c r="E6" s="91" t="s">
        <v>315</v>
      </c>
      <c r="F6" s="93">
        <v>969500</v>
      </c>
    </row>
    <row r="7" spans="3:6">
      <c r="C7" s="91">
        <f t="shared" si="0"/>
        <v>4</v>
      </c>
      <c r="D7" s="91" t="s">
        <v>316</v>
      </c>
      <c r="E7" s="91" t="s">
        <v>317</v>
      </c>
      <c r="F7" s="93">
        <v>969500</v>
      </c>
    </row>
    <row r="8" spans="3:6">
      <c r="C8" s="91">
        <f t="shared" si="0"/>
        <v>5</v>
      </c>
      <c r="D8" s="91" t="s">
        <v>318</v>
      </c>
      <c r="E8" s="91" t="s">
        <v>319</v>
      </c>
      <c r="F8" s="93">
        <v>969500</v>
      </c>
    </row>
    <row r="9" spans="3:6">
      <c r="C9" s="91">
        <f t="shared" si="0"/>
        <v>6</v>
      </c>
      <c r="D9" s="91" t="s">
        <v>320</v>
      </c>
      <c r="E9" s="91" t="s">
        <v>321</v>
      </c>
      <c r="F9" s="93">
        <v>1000000</v>
      </c>
    </row>
    <row r="10" spans="3:6">
      <c r="C10" s="91">
        <f t="shared" si="0"/>
        <v>7</v>
      </c>
      <c r="D10" s="91" t="s">
        <v>322</v>
      </c>
      <c r="E10" s="91" t="s">
        <v>323</v>
      </c>
      <c r="F10" s="93">
        <v>500000</v>
      </c>
    </row>
    <row r="11" spans="3:6">
      <c r="C11" s="91">
        <f t="shared" si="0"/>
        <v>8</v>
      </c>
      <c r="D11" s="91" t="s">
        <v>324</v>
      </c>
      <c r="E11" s="91" t="s">
        <v>325</v>
      </c>
      <c r="F11" s="93">
        <v>100000</v>
      </c>
    </row>
    <row r="12" spans="3:6">
      <c r="C12" s="91">
        <f t="shared" si="0"/>
        <v>9</v>
      </c>
      <c r="D12" s="91" t="s">
        <v>326</v>
      </c>
      <c r="E12" s="91" t="s">
        <v>327</v>
      </c>
      <c r="F12" s="93">
        <v>100000</v>
      </c>
    </row>
    <row r="13" spans="3:6">
      <c r="C13" s="91">
        <f t="shared" si="0"/>
        <v>10</v>
      </c>
      <c r="D13" s="91" t="s">
        <v>328</v>
      </c>
      <c r="E13" s="91" t="s">
        <v>329</v>
      </c>
      <c r="F13" s="93">
        <v>1000000</v>
      </c>
    </row>
    <row r="14" spans="3:6">
      <c r="C14" s="91">
        <f t="shared" si="0"/>
        <v>11</v>
      </c>
      <c r="D14" s="91" t="s">
        <v>330</v>
      </c>
      <c r="E14" s="91" t="s">
        <v>331</v>
      </c>
      <c r="F14" s="93">
        <v>1000000</v>
      </c>
    </row>
    <row r="15" spans="3:6">
      <c r="C15" s="91">
        <f t="shared" si="0"/>
        <v>12</v>
      </c>
      <c r="D15" s="91" t="s">
        <v>332</v>
      </c>
      <c r="E15" s="91" t="s">
        <v>333</v>
      </c>
      <c r="F15" s="93">
        <v>969500</v>
      </c>
    </row>
    <row r="16" spans="3:6">
      <c r="C16" s="91">
        <f t="shared" si="0"/>
        <v>13</v>
      </c>
      <c r="D16" s="91" t="s">
        <v>334</v>
      </c>
      <c r="E16" s="91" t="s">
        <v>335</v>
      </c>
      <c r="F16" s="93">
        <v>969500</v>
      </c>
    </row>
    <row r="17" spans="3:6">
      <c r="C17" s="91">
        <f t="shared" si="0"/>
        <v>14</v>
      </c>
      <c r="D17" s="91" t="s">
        <v>336</v>
      </c>
      <c r="E17" s="91" t="s">
        <v>327</v>
      </c>
      <c r="F17" s="93">
        <v>969500</v>
      </c>
    </row>
    <row r="18" spans="3:6">
      <c r="C18" s="91">
        <f t="shared" si="0"/>
        <v>15</v>
      </c>
      <c r="D18" s="91" t="s">
        <v>337</v>
      </c>
      <c r="E18" s="91" t="s">
        <v>335</v>
      </c>
      <c r="F18" s="93">
        <v>552000</v>
      </c>
    </row>
    <row r="19" spans="3:6">
      <c r="C19" s="91">
        <f t="shared" si="0"/>
        <v>16</v>
      </c>
      <c r="D19" s="91" t="s">
        <v>338</v>
      </c>
      <c r="E19" s="91" t="s">
        <v>331</v>
      </c>
      <c r="F19" s="145">
        <v>120000</v>
      </c>
    </row>
    <row r="20" spans="3:6">
      <c r="C20" s="91">
        <f t="shared" si="0"/>
        <v>17</v>
      </c>
      <c r="D20" s="91" t="s">
        <v>339</v>
      </c>
      <c r="E20" s="91" t="s">
        <v>340</v>
      </c>
      <c r="F20" s="93">
        <v>1000000</v>
      </c>
    </row>
    <row r="21" spans="3:6">
      <c r="C21" s="91">
        <f t="shared" si="0"/>
        <v>18</v>
      </c>
      <c r="D21" s="91" t="s">
        <v>341</v>
      </c>
      <c r="E21" s="91" t="s">
        <v>342</v>
      </c>
      <c r="F21" s="93">
        <v>900000</v>
      </c>
    </row>
    <row r="22" spans="3:6">
      <c r="C22" s="91">
        <f t="shared" si="0"/>
        <v>19</v>
      </c>
      <c r="D22" s="91" t="s">
        <v>343</v>
      </c>
      <c r="E22" s="91" t="s">
        <v>344</v>
      </c>
      <c r="F22" s="93">
        <v>900000</v>
      </c>
    </row>
    <row r="23" spans="3:6">
      <c r="C23" s="91">
        <f t="shared" si="0"/>
        <v>20</v>
      </c>
      <c r="D23" s="91" t="s">
        <v>345</v>
      </c>
      <c r="E23" s="91" t="s">
        <v>346</v>
      </c>
      <c r="F23" s="93">
        <v>100000</v>
      </c>
    </row>
    <row r="24" spans="3:6">
      <c r="C24" s="91">
        <f t="shared" si="0"/>
        <v>21</v>
      </c>
      <c r="D24" s="91" t="s">
        <v>347</v>
      </c>
      <c r="E24" s="91" t="s">
        <v>348</v>
      </c>
      <c r="F24" s="93">
        <v>200000</v>
      </c>
    </row>
    <row r="25" spans="3:6">
      <c r="C25" s="91">
        <f t="shared" si="0"/>
        <v>22</v>
      </c>
      <c r="D25" s="91" t="s">
        <v>349</v>
      </c>
      <c r="E25" s="91" t="s">
        <v>346</v>
      </c>
      <c r="F25" s="93">
        <v>100000</v>
      </c>
    </row>
    <row r="26" spans="3:6">
      <c r="C26" s="91">
        <f t="shared" si="0"/>
        <v>23</v>
      </c>
      <c r="D26" s="91" t="s">
        <v>350</v>
      </c>
      <c r="E26" s="91" t="s">
        <v>351</v>
      </c>
      <c r="F26" s="93">
        <v>500000</v>
      </c>
    </row>
    <row r="27" spans="3:6">
      <c r="C27" s="91">
        <f t="shared" si="0"/>
        <v>24</v>
      </c>
      <c r="D27" s="91" t="s">
        <v>352</v>
      </c>
      <c r="E27" s="91" t="s">
        <v>353</v>
      </c>
      <c r="F27" s="93">
        <v>500000</v>
      </c>
    </row>
    <row r="28" spans="3:6">
      <c r="C28" s="91">
        <f t="shared" si="0"/>
        <v>25</v>
      </c>
      <c r="D28" s="91" t="s">
        <v>354</v>
      </c>
      <c r="E28" s="91" t="s">
        <v>355</v>
      </c>
      <c r="F28" s="93">
        <v>685000</v>
      </c>
    </row>
    <row r="29" spans="3:6">
      <c r="C29" s="91">
        <f t="shared" si="0"/>
        <v>26</v>
      </c>
      <c r="D29" s="91" t="s">
        <v>356</v>
      </c>
      <c r="E29" s="91" t="s">
        <v>357</v>
      </c>
      <c r="F29" s="93">
        <v>206250</v>
      </c>
    </row>
    <row r="30" spans="3:6">
      <c r="C30" s="91">
        <f t="shared" si="0"/>
        <v>27</v>
      </c>
      <c r="D30" s="91" t="s">
        <v>358</v>
      </c>
      <c r="E30" s="91" t="s">
        <v>359</v>
      </c>
      <c r="F30" s="93">
        <v>130000</v>
      </c>
    </row>
    <row r="31" spans="3:6">
      <c r="C31" s="91">
        <f t="shared" si="0"/>
        <v>28</v>
      </c>
      <c r="D31" s="91" t="s">
        <v>347</v>
      </c>
      <c r="E31" s="91" t="s">
        <v>360</v>
      </c>
      <c r="F31" s="93">
        <v>341250</v>
      </c>
    </row>
    <row r="32" spans="3:6">
      <c r="C32" s="91">
        <f t="shared" si="0"/>
        <v>29</v>
      </c>
      <c r="D32" s="146" t="s">
        <v>361</v>
      </c>
      <c r="E32" s="146" t="s">
        <v>360</v>
      </c>
      <c r="F32" s="93">
        <v>341250</v>
      </c>
    </row>
    <row r="33" spans="3:6">
      <c r="C33" s="91">
        <f t="shared" si="0"/>
        <v>30</v>
      </c>
      <c r="D33" s="146" t="s">
        <v>362</v>
      </c>
      <c r="E33" s="146" t="s">
        <v>363</v>
      </c>
      <c r="F33" s="93">
        <v>136500</v>
      </c>
    </row>
    <row r="34" spans="3:6">
      <c r="C34" s="91">
        <f t="shared" si="0"/>
        <v>31</v>
      </c>
      <c r="D34" s="146" t="s">
        <v>364</v>
      </c>
      <c r="E34" s="146" t="s">
        <v>365</v>
      </c>
      <c r="F34" s="93">
        <v>682500</v>
      </c>
    </row>
    <row r="35" spans="3:6">
      <c r="C35" s="91">
        <f t="shared" si="0"/>
        <v>32</v>
      </c>
      <c r="D35" s="146" t="s">
        <v>366</v>
      </c>
      <c r="E35" s="146" t="s">
        <v>367</v>
      </c>
      <c r="F35" s="93">
        <v>955500</v>
      </c>
    </row>
    <row r="36" spans="3:6">
      <c r="C36" s="91">
        <f t="shared" si="0"/>
        <v>33</v>
      </c>
      <c r="D36" s="146" t="s">
        <v>368</v>
      </c>
      <c r="E36" s="146" t="s">
        <v>369</v>
      </c>
      <c r="F36" s="93">
        <v>469560</v>
      </c>
    </row>
    <row r="37" spans="3:6">
      <c r="C37" s="91">
        <f t="shared" si="0"/>
        <v>34</v>
      </c>
      <c r="D37" s="146" t="s">
        <v>370</v>
      </c>
      <c r="E37" s="146" t="s">
        <v>333</v>
      </c>
      <c r="F37" s="93">
        <v>746900</v>
      </c>
    </row>
    <row r="38" spans="3:6">
      <c r="C38" s="91">
        <f t="shared" si="0"/>
        <v>35</v>
      </c>
      <c r="D38" s="146" t="s">
        <v>371</v>
      </c>
      <c r="E38" s="146" t="s">
        <v>372</v>
      </c>
      <c r="F38" s="93">
        <v>135800</v>
      </c>
    </row>
    <row r="39" spans="3:6">
      <c r="C39" s="91">
        <f t="shared" si="0"/>
        <v>36</v>
      </c>
      <c r="D39" s="146" t="s">
        <v>373</v>
      </c>
      <c r="E39" s="146" t="s">
        <v>374</v>
      </c>
      <c r="F39" s="93">
        <v>950600</v>
      </c>
    </row>
    <row r="40" spans="3:6">
      <c r="C40" s="91">
        <f t="shared" si="0"/>
        <v>37</v>
      </c>
      <c r="D40" s="146" t="s">
        <v>375</v>
      </c>
      <c r="E40" s="146" t="s">
        <v>376</v>
      </c>
      <c r="F40" s="93">
        <v>816000</v>
      </c>
    </row>
    <row r="41" spans="3:6">
      <c r="C41" s="91">
        <f t="shared" si="0"/>
        <v>38</v>
      </c>
      <c r="D41" s="146" t="s">
        <v>377</v>
      </c>
      <c r="E41" s="146" t="s">
        <v>378</v>
      </c>
      <c r="F41" s="93">
        <v>136000</v>
      </c>
    </row>
    <row r="42" spans="3:6">
      <c r="C42" s="91">
        <f t="shared" si="0"/>
        <v>39</v>
      </c>
      <c r="D42" s="146" t="s">
        <v>379</v>
      </c>
      <c r="E42" s="146" t="s">
        <v>380</v>
      </c>
      <c r="F42" s="93">
        <v>952000</v>
      </c>
    </row>
    <row r="43" spans="3:6">
      <c r="C43" s="91">
        <f t="shared" si="0"/>
        <v>40</v>
      </c>
      <c r="D43" s="146" t="s">
        <v>381</v>
      </c>
      <c r="E43" s="146" t="s">
        <v>382</v>
      </c>
      <c r="F43" s="93">
        <v>952000</v>
      </c>
    </row>
    <row r="44" spans="3:6">
      <c r="C44" s="91">
        <f t="shared" si="0"/>
        <v>41</v>
      </c>
      <c r="D44" s="146" t="s">
        <v>383</v>
      </c>
      <c r="E44" s="146" t="s">
        <v>384</v>
      </c>
      <c r="F44" s="93">
        <v>714680</v>
      </c>
    </row>
    <row r="45" spans="3:6">
      <c r="C45" s="91">
        <f t="shared" si="0"/>
        <v>42</v>
      </c>
      <c r="D45" s="146" t="s">
        <v>385</v>
      </c>
      <c r="E45" s="146" t="s">
        <v>386</v>
      </c>
      <c r="F45" s="93">
        <v>150000</v>
      </c>
    </row>
    <row r="46" spans="3:6">
      <c r="C46" s="91"/>
      <c r="D46" s="146"/>
      <c r="E46" s="146"/>
      <c r="F46" s="93"/>
    </row>
    <row r="47" spans="3:6">
      <c r="C47" s="91"/>
      <c r="D47" s="146"/>
      <c r="E47" s="146"/>
      <c r="F47" s="93"/>
    </row>
    <row r="48" spans="3:6">
      <c r="C48" s="91"/>
      <c r="D48" s="146"/>
      <c r="E48" s="146"/>
      <c r="F48" s="93"/>
    </row>
    <row r="49" spans="3:6">
      <c r="C49" s="91"/>
      <c r="D49" s="91"/>
      <c r="E49" s="91"/>
      <c r="F49" s="93"/>
    </row>
    <row r="50" spans="3:6">
      <c r="C50" s="91"/>
      <c r="D50" s="91"/>
      <c r="E50" s="91" t="s">
        <v>192</v>
      </c>
      <c r="F50" s="93">
        <f>SUM(F4:F49)</f>
        <v>25829790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I91"/>
  <sheetViews>
    <sheetView tabSelected="1" workbookViewId="0">
      <selection activeCell="F8" sqref="F8"/>
    </sheetView>
  </sheetViews>
  <sheetFormatPr defaultRowHeight="15"/>
  <cols>
    <col min="1" max="1" width="2.7109375" customWidth="1"/>
    <col min="2" max="2" width="6.85546875" customWidth="1"/>
    <col min="3" max="3" width="36" customWidth="1"/>
    <col min="4" max="4" width="23.5703125" customWidth="1"/>
    <col min="5" max="5" width="14.7109375" customWidth="1"/>
    <col min="6" max="6" width="14.140625" customWidth="1"/>
    <col min="7" max="7" width="14" customWidth="1"/>
    <col min="8" max="8" width="13.7109375" customWidth="1"/>
    <col min="9" max="9" width="15.85546875" customWidth="1"/>
  </cols>
  <sheetData>
    <row r="3" spans="2:4" ht="15.75">
      <c r="B3" s="22"/>
      <c r="C3" s="129" t="s">
        <v>258</v>
      </c>
      <c r="D3" s="129"/>
    </row>
    <row r="6" spans="2:4">
      <c r="B6" s="91" t="s">
        <v>47</v>
      </c>
      <c r="C6" s="130" t="s">
        <v>389</v>
      </c>
      <c r="D6" s="91"/>
    </row>
    <row r="7" spans="2:4">
      <c r="B7" s="91"/>
      <c r="C7" s="131" t="s">
        <v>259</v>
      </c>
      <c r="D7" s="132"/>
    </row>
    <row r="8" spans="2:4">
      <c r="B8" s="91"/>
      <c r="C8" s="131" t="s">
        <v>260</v>
      </c>
      <c r="D8" s="132"/>
    </row>
    <row r="9" spans="2:4">
      <c r="B9" s="91"/>
      <c r="C9" s="131" t="s">
        <v>261</v>
      </c>
      <c r="D9" s="132"/>
    </row>
    <row r="10" spans="2:4">
      <c r="B10" s="91"/>
      <c r="C10" s="131" t="s">
        <v>262</v>
      </c>
      <c r="D10" s="132"/>
    </row>
    <row r="11" spans="2:4">
      <c r="B11" s="133" t="s">
        <v>56</v>
      </c>
      <c r="C11" t="s">
        <v>263</v>
      </c>
      <c r="D11" s="91" t="s">
        <v>264</v>
      </c>
    </row>
    <row r="12" spans="2:4">
      <c r="B12" s="134"/>
      <c r="C12" s="134" t="s">
        <v>265</v>
      </c>
      <c r="D12" s="91" t="s">
        <v>266</v>
      </c>
    </row>
    <row r="13" spans="2:4">
      <c r="B13" s="135"/>
      <c r="C13" s="134"/>
      <c r="D13" s="91"/>
    </row>
    <row r="14" spans="2:4">
      <c r="B14" s="91"/>
      <c r="D14" s="91"/>
    </row>
    <row r="15" spans="2:4">
      <c r="B15" s="134" t="s">
        <v>80</v>
      </c>
      <c r="C15" s="134" t="s">
        <v>267</v>
      </c>
      <c r="D15" s="91" t="s">
        <v>268</v>
      </c>
    </row>
    <row r="16" spans="2:4">
      <c r="B16" s="134"/>
      <c r="C16" s="134" t="s">
        <v>269</v>
      </c>
      <c r="D16" s="91" t="s">
        <v>270</v>
      </c>
    </row>
    <row r="17" spans="2:4">
      <c r="B17" s="134"/>
      <c r="C17" s="134" t="s">
        <v>271</v>
      </c>
      <c r="D17" s="91" t="s">
        <v>272</v>
      </c>
    </row>
    <row r="18" spans="2:4">
      <c r="B18" s="134"/>
      <c r="C18" s="134" t="s">
        <v>273</v>
      </c>
      <c r="D18" s="91" t="s">
        <v>274</v>
      </c>
    </row>
    <row r="19" spans="2:4">
      <c r="B19" s="5"/>
      <c r="C19" s="5"/>
      <c r="D19" s="5"/>
    </row>
    <row r="20" spans="2:4">
      <c r="B20" s="5"/>
      <c r="C20" s="5"/>
      <c r="D20" s="5"/>
    </row>
    <row r="22" spans="2:4" ht="15.75">
      <c r="C22" s="129" t="s">
        <v>275</v>
      </c>
      <c r="D22" s="129"/>
    </row>
    <row r="25" spans="2:4">
      <c r="B25" s="91">
        <v>1</v>
      </c>
      <c r="C25" s="91" t="s">
        <v>276</v>
      </c>
      <c r="D25" s="91" t="s">
        <v>277</v>
      </c>
    </row>
    <row r="26" spans="2:4">
      <c r="B26" s="91"/>
      <c r="C26" s="91"/>
      <c r="D26" s="91"/>
    </row>
    <row r="27" spans="2:4">
      <c r="B27" s="91">
        <v>2</v>
      </c>
      <c r="C27" s="91" t="s">
        <v>278</v>
      </c>
      <c r="D27" s="91" t="s">
        <v>279</v>
      </c>
    </row>
    <row r="28" spans="2:4">
      <c r="B28" s="91"/>
      <c r="C28" s="91"/>
      <c r="D28" s="91"/>
    </row>
    <row r="29" spans="2:4">
      <c r="B29" s="91">
        <v>3</v>
      </c>
      <c r="C29" s="91" t="s">
        <v>280</v>
      </c>
      <c r="D29" s="91" t="s">
        <v>281</v>
      </c>
    </row>
    <row r="30" spans="2:4">
      <c r="B30" s="91"/>
      <c r="C30" s="91"/>
      <c r="D30" s="91"/>
    </row>
    <row r="31" spans="2:4">
      <c r="B31" s="91">
        <v>4</v>
      </c>
      <c r="C31" s="91" t="s">
        <v>282</v>
      </c>
      <c r="D31" s="91" t="s">
        <v>279</v>
      </c>
    </row>
    <row r="32" spans="2:4">
      <c r="B32" s="91"/>
      <c r="C32" s="91"/>
      <c r="D32" s="91"/>
    </row>
    <row r="33" spans="2:4">
      <c r="B33" s="91">
        <v>5</v>
      </c>
      <c r="C33" s="91" t="s">
        <v>283</v>
      </c>
      <c r="D33" s="91" t="s">
        <v>284</v>
      </c>
    </row>
    <row r="34" spans="2:4">
      <c r="B34" s="91"/>
      <c r="C34" s="91"/>
      <c r="D34" s="91"/>
    </row>
    <row r="35" spans="2:4">
      <c r="B35" s="91">
        <v>6</v>
      </c>
      <c r="C35" s="91" t="s">
        <v>285</v>
      </c>
      <c r="D35" s="91" t="s">
        <v>286</v>
      </c>
    </row>
    <row r="36" spans="2:4">
      <c r="B36" s="91"/>
      <c r="C36" s="91"/>
      <c r="D36" s="91"/>
    </row>
    <row r="37" spans="2:4">
      <c r="B37" s="91">
        <v>7</v>
      </c>
      <c r="C37" s="91" t="s">
        <v>287</v>
      </c>
      <c r="D37" s="91" t="s">
        <v>286</v>
      </c>
    </row>
    <row r="38" spans="2:4">
      <c r="B38" s="91"/>
      <c r="C38" s="91"/>
      <c r="D38" s="91"/>
    </row>
    <row r="39" spans="2:4">
      <c r="B39" s="91">
        <v>8</v>
      </c>
      <c r="C39" s="91" t="s">
        <v>288</v>
      </c>
      <c r="D39" s="91" t="s">
        <v>286</v>
      </c>
    </row>
    <row r="40" spans="2:4">
      <c r="B40" s="91"/>
      <c r="C40" s="91"/>
      <c r="D40" s="91"/>
    </row>
    <row r="41" spans="2:4">
      <c r="B41" s="91">
        <v>9</v>
      </c>
      <c r="C41" s="91" t="s">
        <v>289</v>
      </c>
      <c r="D41" s="91" t="s">
        <v>279</v>
      </c>
    </row>
    <row r="42" spans="2:4">
      <c r="B42" s="91"/>
      <c r="C42" s="91"/>
      <c r="D42" s="91"/>
    </row>
    <row r="43" spans="2:4">
      <c r="B43" s="91">
        <v>10</v>
      </c>
      <c r="C43" s="91" t="s">
        <v>290</v>
      </c>
      <c r="D43" s="91" t="s">
        <v>291</v>
      </c>
    </row>
    <row r="44" spans="2:4">
      <c r="B44" s="91"/>
      <c r="C44" s="91"/>
      <c r="D44" s="91"/>
    </row>
    <row r="45" spans="2:4">
      <c r="B45" s="91">
        <v>11</v>
      </c>
      <c r="C45" s="91" t="s">
        <v>292</v>
      </c>
      <c r="D45" s="91" t="s">
        <v>293</v>
      </c>
    </row>
    <row r="46" spans="2:4">
      <c r="B46" s="91"/>
      <c r="C46" s="91"/>
      <c r="D46" s="91"/>
    </row>
    <row r="47" spans="2:4">
      <c r="B47" s="91">
        <v>12</v>
      </c>
      <c r="C47" s="91" t="s">
        <v>294</v>
      </c>
      <c r="D47" s="91" t="s">
        <v>295</v>
      </c>
    </row>
    <row r="48" spans="2:4">
      <c r="B48" s="91"/>
      <c r="C48" s="91"/>
      <c r="D48" s="91"/>
    </row>
    <row r="49" spans="2:9">
      <c r="B49" s="91">
        <v>13</v>
      </c>
      <c r="C49" s="91" t="s">
        <v>296</v>
      </c>
      <c r="D49" s="91" t="s">
        <v>286</v>
      </c>
    </row>
    <row r="50" spans="2:9">
      <c r="B50" s="91"/>
      <c r="C50" s="91"/>
      <c r="D50" s="91"/>
    </row>
    <row r="51" spans="2:9">
      <c r="B51" s="91">
        <v>14</v>
      </c>
      <c r="C51" s="91" t="s">
        <v>297</v>
      </c>
      <c r="D51" s="91"/>
    </row>
    <row r="52" spans="2:9">
      <c r="B52" s="91"/>
      <c r="C52" s="91"/>
      <c r="D52" s="91"/>
    </row>
    <row r="53" spans="2:9">
      <c r="B53" s="91">
        <v>15</v>
      </c>
      <c r="C53" s="91" t="s">
        <v>298</v>
      </c>
      <c r="D53" s="91" t="s">
        <v>286</v>
      </c>
    </row>
    <row r="54" spans="2:9">
      <c r="B54" s="133"/>
      <c r="C54" s="91"/>
      <c r="D54" s="91"/>
    </row>
    <row r="55" spans="2:9">
      <c r="B55" s="133">
        <v>16</v>
      </c>
      <c r="C55" s="136" t="s">
        <v>299</v>
      </c>
      <c r="D55" s="137" t="s">
        <v>286</v>
      </c>
    </row>
    <row r="56" spans="2:9">
      <c r="B56" s="138"/>
      <c r="C56" s="138"/>
      <c r="D56" s="91"/>
    </row>
    <row r="57" spans="2:9">
      <c r="B57" s="91"/>
      <c r="C57" s="91" t="s">
        <v>300</v>
      </c>
      <c r="D57" s="137" t="s">
        <v>291</v>
      </c>
    </row>
    <row r="58" spans="2:9">
      <c r="B58" s="91"/>
      <c r="C58" s="91"/>
      <c r="D58" s="91"/>
    </row>
    <row r="59" spans="2:9">
      <c r="B59" s="5"/>
      <c r="C59" s="5"/>
      <c r="D59" s="5"/>
    </row>
    <row r="60" spans="2:9">
      <c r="B60" s="5"/>
      <c r="C60" s="5"/>
      <c r="D60" s="5"/>
    </row>
    <row r="61" spans="2:9">
      <c r="B61" s="5"/>
      <c r="C61" s="5"/>
    </row>
    <row r="62" spans="2:9">
      <c r="B62" s="5"/>
      <c r="C62" s="5"/>
      <c r="D62" s="5"/>
    </row>
    <row r="63" spans="2:9">
      <c r="B63" s="5"/>
      <c r="C63" s="5"/>
    </row>
    <row r="64" spans="2:9">
      <c r="D64">
        <v>2010</v>
      </c>
      <c r="E64">
        <v>2014</v>
      </c>
      <c r="F64" t="s">
        <v>301</v>
      </c>
      <c r="G64">
        <v>2015</v>
      </c>
      <c r="H64" t="s">
        <v>301</v>
      </c>
      <c r="I64">
        <v>2016</v>
      </c>
    </row>
    <row r="65" spans="2:9">
      <c r="B65" s="91">
        <v>121124</v>
      </c>
      <c r="C65" s="91"/>
      <c r="D65" s="93">
        <v>16836236</v>
      </c>
      <c r="E65" s="93">
        <v>4045725.44</v>
      </c>
      <c r="F65" s="93">
        <f>E65*0.2*-1</f>
        <v>-809145.08799999999</v>
      </c>
      <c r="G65" s="93">
        <f>E65+F65</f>
        <v>3236580.352</v>
      </c>
      <c r="H65" s="93">
        <f>G65*(-0.2)</f>
        <v>-647316.07040000008</v>
      </c>
      <c r="I65" s="93">
        <f>G65+H65</f>
        <v>2589264.2815999999</v>
      </c>
    </row>
    <row r="66" spans="2:9">
      <c r="B66" s="91">
        <v>40000</v>
      </c>
      <c r="C66" s="91"/>
      <c r="D66" s="93">
        <v>5560000</v>
      </c>
      <c r="E66" s="93">
        <v>2846720</v>
      </c>
      <c r="F66" s="93">
        <f t="shared" ref="F66:F69" si="0">E66*0.2*-1</f>
        <v>-569344</v>
      </c>
      <c r="G66" s="93">
        <f t="shared" ref="G66:G71" si="1">E66+F66</f>
        <v>2277376</v>
      </c>
      <c r="H66" s="93">
        <f t="shared" ref="H66:H71" si="2">G66*(-0.2)</f>
        <v>-455475.20000000001</v>
      </c>
      <c r="I66" s="93">
        <f t="shared" ref="I66:I71" si="3">G66+H66</f>
        <v>1821900.8</v>
      </c>
    </row>
    <row r="67" spans="2:9">
      <c r="B67" s="91"/>
      <c r="C67" s="91"/>
      <c r="D67" s="93">
        <v>1457862</v>
      </c>
      <c r="E67" s="93">
        <v>1189106.56</v>
      </c>
      <c r="F67" s="93">
        <f t="shared" si="0"/>
        <v>-237821.31200000003</v>
      </c>
      <c r="G67" s="93">
        <f t="shared" si="1"/>
        <v>951285.24800000002</v>
      </c>
      <c r="H67" s="93">
        <f t="shared" si="2"/>
        <v>-190257.04960000003</v>
      </c>
      <c r="I67" s="93">
        <f t="shared" si="3"/>
        <v>761028.19839999999</v>
      </c>
    </row>
    <row r="68" spans="2:9">
      <c r="B68" s="91"/>
      <c r="C68" s="91" t="s">
        <v>302</v>
      </c>
      <c r="D68" s="93"/>
      <c r="E68" s="93">
        <v>405293.44</v>
      </c>
      <c r="F68" s="93">
        <f t="shared" si="0"/>
        <v>-81058.688000000009</v>
      </c>
      <c r="G68" s="93">
        <f t="shared" si="1"/>
        <v>324234.75199999998</v>
      </c>
      <c r="H68" s="93">
        <f t="shared" si="2"/>
        <v>-64846.950400000002</v>
      </c>
      <c r="I68" s="93">
        <f t="shared" si="3"/>
        <v>259387.80159999998</v>
      </c>
    </row>
    <row r="69" spans="2:9">
      <c r="B69" s="91"/>
      <c r="C69" s="91" t="s">
        <v>303</v>
      </c>
      <c r="D69" s="93"/>
      <c r="E69" s="93">
        <v>8400000</v>
      </c>
      <c r="F69" s="93">
        <f t="shared" si="0"/>
        <v>-1680000</v>
      </c>
      <c r="G69" s="93">
        <f t="shared" si="1"/>
        <v>6720000</v>
      </c>
      <c r="H69" s="93">
        <f t="shared" si="2"/>
        <v>-1344000</v>
      </c>
      <c r="I69" s="93">
        <f t="shared" si="3"/>
        <v>5376000</v>
      </c>
    </row>
    <row r="70" spans="2:9">
      <c r="B70" s="91"/>
      <c r="C70" s="91" t="s">
        <v>304</v>
      </c>
      <c r="D70" s="93"/>
      <c r="E70" s="93">
        <v>0</v>
      </c>
      <c r="F70" s="93">
        <v>0</v>
      </c>
      <c r="G70" s="93">
        <f t="shared" si="1"/>
        <v>0</v>
      </c>
      <c r="H70" s="93">
        <f t="shared" si="2"/>
        <v>0</v>
      </c>
      <c r="I70" s="93">
        <f t="shared" si="3"/>
        <v>0</v>
      </c>
    </row>
    <row r="71" spans="2:9">
      <c r="B71" s="91"/>
      <c r="C71" s="91" t="s">
        <v>305</v>
      </c>
      <c r="D71" s="93"/>
      <c r="E71" s="93"/>
      <c r="F71" s="93">
        <v>343416</v>
      </c>
      <c r="G71" s="93">
        <f t="shared" si="1"/>
        <v>343416</v>
      </c>
      <c r="H71" s="93">
        <f t="shared" si="2"/>
        <v>-68683.199999999997</v>
      </c>
      <c r="I71" s="93">
        <f t="shared" si="3"/>
        <v>274732.79999999999</v>
      </c>
    </row>
    <row r="72" spans="2:9">
      <c r="B72" s="91"/>
      <c r="C72" s="91" t="s">
        <v>306</v>
      </c>
      <c r="D72" s="93"/>
      <c r="E72" s="93"/>
      <c r="F72" s="93"/>
      <c r="G72" s="93"/>
      <c r="H72" s="93">
        <v>0</v>
      </c>
      <c r="I72" s="93">
        <v>0</v>
      </c>
    </row>
    <row r="73" spans="2:9">
      <c r="B73" s="91"/>
      <c r="C73" s="91"/>
      <c r="D73" s="93">
        <v>23854098</v>
      </c>
      <c r="E73" s="93">
        <v>16886845.440000001</v>
      </c>
      <c r="F73" s="93">
        <f>SUM(F65:F70)</f>
        <v>-3377369.088</v>
      </c>
      <c r="G73" s="93">
        <f>SUM(G65:G71)</f>
        <v>13852892.352</v>
      </c>
      <c r="H73" s="93">
        <f>SUM(H65:H71)</f>
        <v>-2770578.4704</v>
      </c>
      <c r="I73" s="93">
        <f>SUM(I65:I71)</f>
        <v>11082313.8816</v>
      </c>
    </row>
    <row r="74" spans="2:9">
      <c r="B74" s="133"/>
      <c r="C74" s="133"/>
      <c r="D74" s="133"/>
      <c r="E74" s="5"/>
    </row>
    <row r="75" spans="2:9">
      <c r="B75" s="133"/>
      <c r="C75" s="133"/>
      <c r="D75" s="133"/>
      <c r="E75" s="5"/>
    </row>
    <row r="76" spans="2:9">
      <c r="B76" s="5"/>
      <c r="C76" s="5"/>
      <c r="D76" s="5"/>
      <c r="E76" s="5"/>
    </row>
    <row r="77" spans="2:9">
      <c r="B77" s="5"/>
      <c r="C77" s="5"/>
      <c r="D77" s="5"/>
    </row>
    <row r="79" spans="2:9">
      <c r="B79" s="5"/>
      <c r="C79" s="5"/>
      <c r="D79" s="5"/>
    </row>
    <row r="80" spans="2:9">
      <c r="B80" s="5"/>
      <c r="C80" s="5"/>
      <c r="D80" s="5"/>
    </row>
    <row r="81" spans="2:4">
      <c r="B81" s="5"/>
      <c r="C81" s="5"/>
      <c r="D81" s="5"/>
    </row>
    <row r="82" spans="2:4">
      <c r="B82" s="5"/>
      <c r="C82" s="5"/>
      <c r="D82" s="5"/>
    </row>
    <row r="83" spans="2:4" ht="18.75">
      <c r="B83" s="139"/>
      <c r="C83" s="139"/>
      <c r="D83" s="140"/>
    </row>
    <row r="84" spans="2:4">
      <c r="B84" s="121"/>
      <c r="C84" s="121"/>
      <c r="D84" s="141"/>
    </row>
    <row r="85" spans="2:4">
      <c r="B85" s="5"/>
      <c r="C85" s="142"/>
      <c r="D85" s="5"/>
    </row>
    <row r="86" spans="2:4">
      <c r="B86" s="5"/>
      <c r="C86" s="5"/>
      <c r="D86" s="5"/>
    </row>
    <row r="87" spans="2:4" ht="18.75">
      <c r="B87" s="5"/>
      <c r="C87" s="140"/>
      <c r="D87" s="141"/>
    </row>
    <row r="88" spans="2:4">
      <c r="B88" s="5"/>
      <c r="C88" s="5"/>
      <c r="D88" s="5"/>
    </row>
    <row r="89" spans="2:4">
      <c r="B89" s="5"/>
      <c r="C89" s="5"/>
      <c r="D89" s="5"/>
    </row>
    <row r="90" spans="2:4">
      <c r="B90" s="5"/>
      <c r="C90" s="5"/>
      <c r="D90" s="5"/>
    </row>
    <row r="91" spans="2:4" ht="18.75">
      <c r="B91" s="143"/>
      <c r="C91" s="143"/>
      <c r="D91" s="144"/>
    </row>
  </sheetData>
  <pageMargins left="0.3" right="0.2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25"/>
  <sheetViews>
    <sheetView topLeftCell="A31" workbookViewId="0">
      <selection sqref="A1:I48"/>
    </sheetView>
  </sheetViews>
  <sheetFormatPr defaultRowHeight="15"/>
  <cols>
    <col min="2" max="2" width="7.85546875" customWidth="1"/>
    <col min="5" max="5" width="10.28515625" customWidth="1"/>
  </cols>
  <sheetData>
    <row r="5" spans="3:7" ht="18.75">
      <c r="E5" s="21"/>
      <c r="F5" s="21"/>
      <c r="G5" s="21"/>
    </row>
    <row r="6" spans="3:7" ht="18.75">
      <c r="E6" s="21"/>
      <c r="F6" s="21"/>
      <c r="G6" s="21"/>
    </row>
    <row r="7" spans="3:7" ht="18.75">
      <c r="E7" s="21" t="s">
        <v>24</v>
      </c>
      <c r="F7" s="21"/>
      <c r="G7" s="21"/>
    </row>
    <row r="8" spans="3:7" ht="18.75">
      <c r="E8" s="21"/>
      <c r="F8" s="21"/>
      <c r="G8" s="21"/>
    </row>
    <row r="9" spans="3:7" ht="18.75">
      <c r="E9" s="21"/>
      <c r="F9" s="21"/>
      <c r="G9" s="21"/>
    </row>
    <row r="10" spans="3:7" ht="18.75">
      <c r="E10" s="21"/>
      <c r="F10" s="21"/>
      <c r="G10" s="21"/>
    </row>
    <row r="11" spans="3:7" ht="18.75">
      <c r="E11" s="21"/>
      <c r="F11" s="21"/>
      <c r="G11" s="21"/>
    </row>
    <row r="14" spans="3:7">
      <c r="C14" s="153" t="s">
        <v>25</v>
      </c>
      <c r="D14" s="153"/>
      <c r="E14" s="153"/>
      <c r="F14" s="153"/>
      <c r="G14" s="153"/>
    </row>
    <row r="15" spans="3:7">
      <c r="C15" s="153"/>
      <c r="D15" s="153"/>
      <c r="E15" s="153"/>
      <c r="F15" s="153"/>
      <c r="G15" s="153"/>
    </row>
    <row r="18" spans="2:8">
      <c r="B18" s="22" t="s">
        <v>26</v>
      </c>
      <c r="C18" t="s">
        <v>27</v>
      </c>
      <c r="E18" t="s">
        <v>28</v>
      </c>
    </row>
    <row r="19" spans="2:8">
      <c r="B19" s="22"/>
    </row>
    <row r="20" spans="2:8">
      <c r="B20" s="22" t="s">
        <v>29</v>
      </c>
      <c r="C20" t="s">
        <v>30</v>
      </c>
      <c r="H20" t="s">
        <v>31</v>
      </c>
    </row>
    <row r="21" spans="2:8">
      <c r="B21" s="22"/>
    </row>
    <row r="22" spans="2:8">
      <c r="B22" s="22" t="s">
        <v>32</v>
      </c>
      <c r="C22" t="s">
        <v>33</v>
      </c>
      <c r="F22" t="s">
        <v>34</v>
      </c>
    </row>
    <row r="23" spans="2:8">
      <c r="B23" s="22"/>
    </row>
    <row r="24" spans="2:8">
      <c r="B24" s="22" t="s">
        <v>35</v>
      </c>
      <c r="C24" t="s">
        <v>36</v>
      </c>
      <c r="H24" t="s">
        <v>31</v>
      </c>
    </row>
    <row r="25" spans="2:8">
      <c r="B25" s="22"/>
    </row>
  </sheetData>
  <mergeCells count="1">
    <mergeCell ref="C14:G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opLeftCell="A21" workbookViewId="0">
      <selection sqref="A1:E49"/>
    </sheetView>
  </sheetViews>
  <sheetFormatPr defaultRowHeight="15"/>
  <cols>
    <col min="1" max="1" width="4" customWidth="1"/>
    <col min="2" max="2" width="43.85546875" customWidth="1"/>
    <col min="3" max="3" width="5.140625" customWidth="1"/>
    <col min="4" max="4" width="15.140625" customWidth="1"/>
    <col min="5" max="5" width="15.5703125" customWidth="1"/>
  </cols>
  <sheetData>
    <row r="1" spans="1:5" ht="18.75">
      <c r="A1" t="s">
        <v>37</v>
      </c>
      <c r="C1" s="21" t="s">
        <v>24</v>
      </c>
      <c r="D1" s="21"/>
      <c r="E1" s="21"/>
    </row>
    <row r="2" spans="1:5" ht="18.75">
      <c r="B2" s="23" t="s">
        <v>38</v>
      </c>
    </row>
    <row r="3" spans="1:5">
      <c r="B3" s="22" t="s">
        <v>39</v>
      </c>
    </row>
    <row r="4" spans="1:5">
      <c r="B4" s="24" t="s">
        <v>40</v>
      </c>
    </row>
    <row r="5" spans="1:5">
      <c r="B5" t="s">
        <v>41</v>
      </c>
    </row>
    <row r="6" spans="1:5">
      <c r="A6" s="25"/>
      <c r="B6" s="26"/>
      <c r="C6" s="27" t="s">
        <v>42</v>
      </c>
      <c r="D6" s="27" t="s">
        <v>43</v>
      </c>
      <c r="E6" s="27" t="s">
        <v>43</v>
      </c>
    </row>
    <row r="7" spans="1:5">
      <c r="A7" s="25"/>
      <c r="B7" s="28"/>
      <c r="C7" s="28"/>
      <c r="D7" s="29" t="s">
        <v>18</v>
      </c>
      <c r="E7" s="29" t="s">
        <v>44</v>
      </c>
    </row>
    <row r="8" spans="1:5">
      <c r="A8" s="22" t="s">
        <v>45</v>
      </c>
      <c r="B8" s="30" t="s">
        <v>46</v>
      </c>
      <c r="D8" s="31"/>
    </row>
    <row r="9" spans="1:5">
      <c r="A9" s="22" t="s">
        <v>47</v>
      </c>
      <c r="B9" s="24" t="s">
        <v>48</v>
      </c>
      <c r="D9" s="31"/>
    </row>
    <row r="10" spans="1:5">
      <c r="A10" s="22"/>
      <c r="B10" s="24" t="s">
        <v>49</v>
      </c>
      <c r="D10" s="31">
        <v>32505660</v>
      </c>
      <c r="E10" s="31">
        <v>18494792</v>
      </c>
    </row>
    <row r="11" spans="1:5">
      <c r="A11" s="22"/>
      <c r="B11" s="24" t="s">
        <v>50</v>
      </c>
      <c r="D11" s="31"/>
      <c r="E11" s="31"/>
    </row>
    <row r="12" spans="1:5">
      <c r="A12" s="22"/>
      <c r="B12" s="24" t="s">
        <v>51</v>
      </c>
      <c r="D12" s="31"/>
      <c r="E12" s="31"/>
    </row>
    <row r="13" spans="1:5">
      <c r="A13" s="22"/>
      <c r="B13" s="24" t="s">
        <v>52</v>
      </c>
      <c r="D13" s="31"/>
      <c r="E13" s="31"/>
    </row>
    <row r="14" spans="1:5">
      <c r="A14" s="22"/>
      <c r="B14" s="24" t="s">
        <v>53</v>
      </c>
      <c r="D14" s="31"/>
      <c r="E14" s="31"/>
    </row>
    <row r="15" spans="1:5">
      <c r="A15" s="22"/>
      <c r="B15" s="24" t="s">
        <v>54</v>
      </c>
      <c r="D15" s="31"/>
      <c r="E15" s="31"/>
    </row>
    <row r="16" spans="1:5">
      <c r="A16" s="32"/>
      <c r="B16" s="33" t="s">
        <v>55</v>
      </c>
      <c r="C16" s="34"/>
      <c r="D16" s="35">
        <f>SUM(D10:D15)</f>
        <v>32505660</v>
      </c>
      <c r="E16" s="35">
        <f>E10</f>
        <v>18494792</v>
      </c>
    </row>
    <row r="17" spans="1:5">
      <c r="A17" s="22" t="s">
        <v>56</v>
      </c>
      <c r="B17" s="24" t="s">
        <v>57</v>
      </c>
      <c r="D17" s="31"/>
      <c r="E17" s="31"/>
    </row>
    <row r="18" spans="1:5">
      <c r="A18" s="22"/>
      <c r="B18" s="24" t="s">
        <v>58</v>
      </c>
      <c r="D18" s="31"/>
      <c r="E18" s="31"/>
    </row>
    <row r="19" spans="1:5">
      <c r="A19" s="22"/>
      <c r="B19" s="24" t="s">
        <v>59</v>
      </c>
      <c r="D19" s="31">
        <v>11082314</v>
      </c>
      <c r="E19" s="31">
        <v>13852892</v>
      </c>
    </row>
    <row r="20" spans="1:5">
      <c r="A20" s="22"/>
      <c r="B20" s="24" t="s">
        <v>60</v>
      </c>
      <c r="D20" s="31"/>
      <c r="E20" s="31"/>
    </row>
    <row r="21" spans="1:5">
      <c r="A21" s="22"/>
      <c r="B21" s="24" t="s">
        <v>61</v>
      </c>
      <c r="D21" s="31"/>
      <c r="E21" s="31"/>
    </row>
    <row r="22" spans="1:5">
      <c r="A22" s="22"/>
      <c r="B22" s="24" t="s">
        <v>62</v>
      </c>
      <c r="D22" s="31"/>
      <c r="E22" s="31"/>
    </row>
    <row r="23" spans="1:5">
      <c r="A23" s="32"/>
      <c r="B23" s="33" t="s">
        <v>63</v>
      </c>
      <c r="C23" s="34"/>
      <c r="D23" s="35">
        <f>SUM(D19:D22)</f>
        <v>11082314</v>
      </c>
      <c r="E23" s="35">
        <f>E19</f>
        <v>13852892</v>
      </c>
    </row>
    <row r="24" spans="1:5">
      <c r="A24" s="32"/>
      <c r="B24" s="33" t="s">
        <v>64</v>
      </c>
      <c r="C24" s="34"/>
      <c r="D24" s="35">
        <f>D16+D23</f>
        <v>43587974</v>
      </c>
      <c r="E24" s="35">
        <f>E16+E23</f>
        <v>32347684</v>
      </c>
    </row>
    <row r="25" spans="1:5">
      <c r="A25" s="22" t="s">
        <v>65</v>
      </c>
      <c r="B25" s="30" t="s">
        <v>66</v>
      </c>
      <c r="D25" s="31"/>
      <c r="E25" s="31"/>
    </row>
    <row r="26" spans="1:5">
      <c r="A26" s="22" t="s">
        <v>47</v>
      </c>
      <c r="B26" s="24" t="s">
        <v>67</v>
      </c>
      <c r="D26" s="31">
        <v>7984250</v>
      </c>
      <c r="E26" s="31">
        <v>20813430</v>
      </c>
    </row>
    <row r="27" spans="1:5">
      <c r="A27" s="22"/>
      <c r="B27" s="24" t="s">
        <v>68</v>
      </c>
      <c r="D27" s="31"/>
      <c r="E27" s="31"/>
    </row>
    <row r="28" spans="1:5">
      <c r="A28" s="22"/>
      <c r="B28" s="24" t="s">
        <v>69</v>
      </c>
      <c r="D28" s="31">
        <v>57205</v>
      </c>
      <c r="E28" s="31">
        <v>78035</v>
      </c>
    </row>
    <row r="29" spans="1:5">
      <c r="A29" s="22"/>
      <c r="B29" s="24" t="s">
        <v>70</v>
      </c>
      <c r="D29" s="31">
        <v>524842</v>
      </c>
      <c r="E29" s="31">
        <v>804051</v>
      </c>
    </row>
    <row r="30" spans="1:5">
      <c r="A30" s="22"/>
      <c r="B30" s="24" t="s">
        <v>71</v>
      </c>
      <c r="D30" s="31"/>
      <c r="E30" s="31"/>
    </row>
    <row r="31" spans="1:5">
      <c r="A31" s="32"/>
      <c r="B31" s="33" t="s">
        <v>72</v>
      </c>
      <c r="C31" s="34"/>
      <c r="D31" s="35">
        <f>SUM(D26:D30)</f>
        <v>8566297</v>
      </c>
      <c r="E31" s="35">
        <f>SUM(E26:E30)</f>
        <v>21695516</v>
      </c>
    </row>
    <row r="32" spans="1:5">
      <c r="A32" s="22" t="s">
        <v>56</v>
      </c>
      <c r="B32" s="24" t="s">
        <v>73</v>
      </c>
      <c r="D32" s="31"/>
      <c r="E32" s="31"/>
    </row>
    <row r="33" spans="1:5">
      <c r="A33" s="22"/>
      <c r="B33" s="24" t="s">
        <v>74</v>
      </c>
      <c r="D33" s="31">
        <v>6181546</v>
      </c>
      <c r="E33" s="31">
        <v>7532408</v>
      </c>
    </row>
    <row r="34" spans="1:5">
      <c r="A34" s="22"/>
      <c r="B34" s="24" t="s">
        <v>75</v>
      </c>
      <c r="D34" s="31"/>
      <c r="E34" s="31"/>
    </row>
    <row r="35" spans="1:5">
      <c r="A35" s="22"/>
      <c r="B35" s="24" t="s">
        <v>76</v>
      </c>
      <c r="D35" s="31"/>
      <c r="E35" s="31"/>
    </row>
    <row r="36" spans="1:5">
      <c r="A36" s="22"/>
      <c r="B36" s="24" t="s">
        <v>77</v>
      </c>
      <c r="D36" s="31">
        <v>28840131</v>
      </c>
      <c r="E36" s="31">
        <v>3119760</v>
      </c>
    </row>
    <row r="37" spans="1:5">
      <c r="A37" s="32"/>
      <c r="B37" s="33" t="s">
        <v>78</v>
      </c>
      <c r="C37" s="34"/>
      <c r="D37" s="35">
        <f>SUM(D33:D36)</f>
        <v>35021677</v>
      </c>
      <c r="E37" s="35">
        <f>E33+E36</f>
        <v>10652168</v>
      </c>
    </row>
    <row r="38" spans="1:5">
      <c r="A38" s="32"/>
      <c r="B38" s="33" t="s">
        <v>79</v>
      </c>
      <c r="C38" s="34"/>
      <c r="D38" s="35">
        <f>D31+D37</f>
        <v>43587974</v>
      </c>
      <c r="E38" s="35">
        <f>E31+E37</f>
        <v>32347684</v>
      </c>
    </row>
    <row r="39" spans="1:5">
      <c r="A39" s="22" t="s">
        <v>80</v>
      </c>
      <c r="B39" s="24" t="s">
        <v>81</v>
      </c>
      <c r="D39" s="31"/>
      <c r="E39" s="31"/>
    </row>
    <row r="40" spans="1:5">
      <c r="A40" s="22"/>
      <c r="B40" s="24" t="s">
        <v>82</v>
      </c>
      <c r="D40" s="31"/>
      <c r="E40" s="31"/>
    </row>
    <row r="41" spans="1:5">
      <c r="A41" s="22"/>
      <c r="B41" s="24" t="s">
        <v>83</v>
      </c>
      <c r="D41" s="31"/>
      <c r="E41" s="31"/>
    </row>
    <row r="42" spans="1:5">
      <c r="A42" s="22"/>
      <c r="B42" s="24" t="s">
        <v>84</v>
      </c>
      <c r="D42" s="31"/>
      <c r="E42" s="31"/>
    </row>
    <row r="43" spans="1:5">
      <c r="A43" s="22"/>
      <c r="B43" s="24" t="s">
        <v>85</v>
      </c>
      <c r="D43" s="31"/>
      <c r="E43" s="31"/>
    </row>
    <row r="44" spans="1:5">
      <c r="A44" s="22"/>
      <c r="B44" s="24" t="s">
        <v>86</v>
      </c>
      <c r="D44" s="31"/>
      <c r="E44" s="31"/>
    </row>
    <row r="45" spans="1:5">
      <c r="A45" s="22"/>
      <c r="B45" s="24" t="s">
        <v>87</v>
      </c>
      <c r="D45" s="31"/>
      <c r="E45" s="31"/>
    </row>
    <row r="46" spans="1:5">
      <c r="A46" s="22"/>
      <c r="B46" s="24" t="s">
        <v>88</v>
      </c>
      <c r="D46" s="31"/>
      <c r="E46" s="31"/>
    </row>
    <row r="47" spans="1:5">
      <c r="A47" s="22"/>
      <c r="B47" s="24" t="s">
        <v>89</v>
      </c>
      <c r="D47" s="31"/>
      <c r="E47" s="31"/>
    </row>
    <row r="48" spans="1:5">
      <c r="B48" s="24" t="s">
        <v>90</v>
      </c>
      <c r="D48" s="31"/>
      <c r="E48" s="31"/>
    </row>
    <row r="49" spans="1:5" ht="15.75" thickBot="1">
      <c r="A49" s="36"/>
      <c r="B49" s="37" t="s">
        <v>91</v>
      </c>
      <c r="C49" s="38"/>
      <c r="D49" s="39">
        <f>SUM(D38:D48)</f>
        <v>43587974</v>
      </c>
      <c r="E49" s="39">
        <f>E38</f>
        <v>32347684</v>
      </c>
    </row>
    <row r="50" spans="1:5" ht="15.75" thickTop="1"/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47"/>
  <sheetViews>
    <sheetView topLeftCell="A19" workbookViewId="0">
      <selection sqref="A1:E47"/>
    </sheetView>
  </sheetViews>
  <sheetFormatPr defaultRowHeight="15"/>
  <cols>
    <col min="1" max="1" width="4.5703125" customWidth="1"/>
    <col min="2" max="2" width="33.28515625" customWidth="1"/>
    <col min="3" max="3" width="21.42578125" customWidth="1"/>
    <col min="4" max="4" width="13" customWidth="1"/>
    <col min="5" max="5" width="12.5703125" customWidth="1"/>
  </cols>
  <sheetData>
    <row r="4" spans="1:5" ht="18.75">
      <c r="C4" s="21" t="s">
        <v>24</v>
      </c>
      <c r="D4" s="21"/>
      <c r="E4" s="21"/>
    </row>
    <row r="5" spans="1:5" ht="18.75">
      <c r="B5" s="23" t="s">
        <v>38</v>
      </c>
    </row>
    <row r="6" spans="1:5">
      <c r="B6" s="22" t="s">
        <v>92</v>
      </c>
    </row>
    <row r="7" spans="1:5">
      <c r="B7" s="24" t="s">
        <v>40</v>
      </c>
    </row>
    <row r="8" spans="1:5">
      <c r="B8" t="s">
        <v>41</v>
      </c>
    </row>
    <row r="9" spans="1:5">
      <c r="A9" s="25"/>
      <c r="B9" s="34"/>
      <c r="C9" s="40" t="s">
        <v>93</v>
      </c>
      <c r="D9" s="40" t="s">
        <v>43</v>
      </c>
      <c r="E9" s="40" t="s">
        <v>43</v>
      </c>
    </row>
    <row r="10" spans="1:5">
      <c r="A10" s="25"/>
      <c r="B10" s="34"/>
      <c r="C10" s="34"/>
      <c r="D10" s="34" t="s">
        <v>18</v>
      </c>
      <c r="E10" s="34" t="s">
        <v>44</v>
      </c>
    </row>
    <row r="12" spans="1:5">
      <c r="A12" s="24">
        <v>1</v>
      </c>
      <c r="B12" s="24" t="s">
        <v>94</v>
      </c>
      <c r="C12" s="24"/>
      <c r="D12" s="24">
        <v>87108994</v>
      </c>
      <c r="E12" s="24">
        <v>82663798</v>
      </c>
    </row>
    <row r="13" spans="1:5">
      <c r="A13" s="24">
        <v>2</v>
      </c>
      <c r="B13" s="24" t="s">
        <v>95</v>
      </c>
      <c r="C13" s="24"/>
      <c r="D13" s="24"/>
      <c r="E13" s="24"/>
    </row>
    <row r="14" spans="1:5">
      <c r="A14" s="24">
        <v>3</v>
      </c>
      <c r="B14" s="24" t="s">
        <v>96</v>
      </c>
      <c r="C14" s="24"/>
      <c r="D14" s="24"/>
      <c r="E14" s="24"/>
    </row>
    <row r="15" spans="1:5">
      <c r="A15" s="24">
        <v>4</v>
      </c>
      <c r="B15" s="24" t="s">
        <v>97</v>
      </c>
      <c r="C15" s="24"/>
      <c r="D15" s="24"/>
      <c r="E15" s="24"/>
    </row>
    <row r="16" spans="1:5">
      <c r="A16" s="24">
        <v>5</v>
      </c>
      <c r="B16" s="24" t="s">
        <v>98</v>
      </c>
      <c r="C16" s="24"/>
      <c r="D16" s="24">
        <f>D17+D18</f>
        <v>-3730812</v>
      </c>
      <c r="E16" s="24">
        <f>E17+E18</f>
        <v>-3960542</v>
      </c>
    </row>
    <row r="17" spans="1:5">
      <c r="A17" s="24"/>
      <c r="B17" s="24" t="s">
        <v>99</v>
      </c>
      <c r="C17" s="24"/>
      <c r="D17" s="24">
        <f>-2735582</f>
        <v>-2735582</v>
      </c>
      <c r="E17" s="24">
        <v>-2870570</v>
      </c>
    </row>
    <row r="18" spans="1:5">
      <c r="A18" s="24"/>
      <c r="B18" s="24" t="s">
        <v>100</v>
      </c>
      <c r="C18" s="24"/>
      <c r="D18" s="24">
        <v>-995230</v>
      </c>
      <c r="E18" s="24">
        <v>-1089972</v>
      </c>
    </row>
    <row r="19" spans="1:5">
      <c r="A19" s="24">
        <v>6</v>
      </c>
      <c r="B19" s="24" t="s">
        <v>101</v>
      </c>
      <c r="C19" s="24"/>
      <c r="D19" s="24">
        <v>-2770578</v>
      </c>
      <c r="E19" s="24">
        <v>-3377369</v>
      </c>
    </row>
    <row r="20" spans="1:5">
      <c r="A20" s="24">
        <v>7</v>
      </c>
      <c r="B20" s="24" t="s">
        <v>102</v>
      </c>
      <c r="C20" s="24"/>
      <c r="D20" s="24">
        <v>-54887231</v>
      </c>
      <c r="E20" s="24">
        <v>-92983610</v>
      </c>
    </row>
    <row r="21" spans="1:5">
      <c r="A21" s="41">
        <v>8</v>
      </c>
      <c r="B21" s="33" t="s">
        <v>103</v>
      </c>
      <c r="C21" s="33"/>
      <c r="D21" s="33">
        <f>D16+D19+D20</f>
        <v>-61388621</v>
      </c>
      <c r="E21" s="33">
        <f>E16+E19+E20</f>
        <v>-100321521</v>
      </c>
    </row>
    <row r="22" spans="1:5">
      <c r="A22" s="24"/>
      <c r="B22" s="24"/>
      <c r="C22" s="24"/>
      <c r="D22" s="24"/>
      <c r="E22" s="24"/>
    </row>
    <row r="23" spans="1:5">
      <c r="A23" s="41">
        <v>9</v>
      </c>
      <c r="B23" s="33" t="s">
        <v>104</v>
      </c>
      <c r="C23" s="33"/>
      <c r="D23" s="33">
        <f>D12+D21</f>
        <v>25720373</v>
      </c>
      <c r="E23" s="33">
        <f>E12+E21</f>
        <v>-17657723</v>
      </c>
    </row>
    <row r="24" spans="1:5">
      <c r="A24" s="24"/>
      <c r="B24" s="24"/>
      <c r="C24" s="24"/>
      <c r="D24" s="24"/>
      <c r="E24" s="24"/>
    </row>
    <row r="25" spans="1:5">
      <c r="A25" s="24">
        <v>10</v>
      </c>
      <c r="B25" s="24" t="s">
        <v>105</v>
      </c>
      <c r="C25" s="24"/>
      <c r="D25" s="24"/>
      <c r="E25" s="24"/>
    </row>
    <row r="26" spans="1:5">
      <c r="A26" s="24">
        <v>11</v>
      </c>
      <c r="B26" s="24" t="s">
        <v>106</v>
      </c>
      <c r="C26" s="24"/>
      <c r="D26" s="24"/>
      <c r="E26" s="24"/>
    </row>
    <row r="27" spans="1:5">
      <c r="A27" s="24">
        <v>12</v>
      </c>
      <c r="B27" s="24" t="s">
        <v>107</v>
      </c>
      <c r="C27" s="24"/>
      <c r="D27" s="24"/>
      <c r="E27" s="24"/>
    </row>
    <row r="28" spans="1:5">
      <c r="A28" s="24"/>
      <c r="B28" s="24" t="s">
        <v>108</v>
      </c>
      <c r="C28" s="24"/>
      <c r="D28" s="24"/>
      <c r="E28" s="24"/>
    </row>
    <row r="29" spans="1:5">
      <c r="A29" s="24"/>
      <c r="B29" s="24" t="s">
        <v>109</v>
      </c>
      <c r="C29" s="24"/>
      <c r="D29" s="24"/>
      <c r="E29" s="24"/>
    </row>
    <row r="30" spans="1:5">
      <c r="A30" s="24"/>
      <c r="B30" s="24" t="s">
        <v>110</v>
      </c>
      <c r="C30" s="24"/>
      <c r="D30" s="24"/>
      <c r="E30" s="24"/>
    </row>
    <row r="31" spans="1:5">
      <c r="A31" s="41">
        <v>13</v>
      </c>
      <c r="B31" s="33" t="s">
        <v>111</v>
      </c>
      <c r="C31" s="33"/>
      <c r="D31" s="33"/>
      <c r="E31" s="33"/>
    </row>
    <row r="32" spans="1:5">
      <c r="A32" s="24"/>
      <c r="B32" s="24"/>
      <c r="C32" s="24"/>
      <c r="D32" s="24"/>
      <c r="E32" s="24"/>
    </row>
    <row r="33" spans="1:5">
      <c r="A33" s="41">
        <v>14</v>
      </c>
      <c r="B33" s="33" t="s">
        <v>112</v>
      </c>
      <c r="C33" s="33"/>
      <c r="D33" s="33"/>
      <c r="E33" s="33"/>
    </row>
    <row r="34" spans="1:5">
      <c r="A34" s="24"/>
      <c r="B34" s="24"/>
      <c r="C34" s="24"/>
      <c r="D34" s="24"/>
      <c r="E34" s="24"/>
    </row>
    <row r="35" spans="1:5">
      <c r="A35" s="41">
        <v>15</v>
      </c>
      <c r="B35" s="33" t="s">
        <v>113</v>
      </c>
      <c r="C35" s="33"/>
      <c r="D35" s="33"/>
      <c r="E35" s="33"/>
    </row>
    <row r="36" spans="1:5">
      <c r="A36" s="24"/>
      <c r="B36" s="42"/>
      <c r="C36" s="42"/>
      <c r="D36" s="42"/>
      <c r="E36" s="42"/>
    </row>
    <row r="37" spans="1:5">
      <c r="A37" s="41">
        <v>16</v>
      </c>
      <c r="B37" s="33" t="s">
        <v>114</v>
      </c>
      <c r="C37" s="33"/>
      <c r="D37" s="33"/>
      <c r="E37" s="33"/>
    </row>
    <row r="38" spans="1:5">
      <c r="A38" s="24"/>
      <c r="B38" s="24"/>
      <c r="C38" s="24"/>
      <c r="D38" s="24"/>
      <c r="E38" s="24"/>
    </row>
    <row r="39" spans="1:5">
      <c r="A39" s="41">
        <v>17</v>
      </c>
      <c r="B39" s="33" t="s">
        <v>115</v>
      </c>
      <c r="C39" s="33"/>
      <c r="D39" s="33"/>
      <c r="E39" s="33"/>
    </row>
    <row r="40" spans="1:5">
      <c r="A40" s="24"/>
      <c r="B40" s="24"/>
      <c r="C40" s="24"/>
      <c r="D40" s="24"/>
      <c r="E40" s="24"/>
    </row>
    <row r="41" spans="1:5">
      <c r="A41" s="24"/>
      <c r="B41" s="24"/>
      <c r="C41" s="24"/>
      <c r="D41" s="24"/>
      <c r="E41" s="24"/>
    </row>
    <row r="42" spans="1:5">
      <c r="A42" s="24"/>
      <c r="B42" s="24"/>
      <c r="C42" s="24"/>
      <c r="D42" s="24"/>
      <c r="E42" s="24"/>
    </row>
    <row r="43" spans="1:5">
      <c r="A43" s="24"/>
      <c r="B43" s="24"/>
      <c r="C43" s="24"/>
      <c r="D43" s="24"/>
      <c r="E43" s="24"/>
    </row>
    <row r="44" spans="1:5">
      <c r="A44" s="24"/>
      <c r="B44" s="24"/>
      <c r="C44" s="24"/>
      <c r="D44" s="24"/>
      <c r="E44" s="24"/>
    </row>
    <row r="45" spans="1:5">
      <c r="A45" s="24"/>
      <c r="B45" s="24"/>
      <c r="C45" s="24"/>
      <c r="D45" s="24"/>
      <c r="E45" s="24"/>
    </row>
    <row r="46" spans="1:5">
      <c r="A46" s="24"/>
      <c r="B46" s="24"/>
      <c r="C46" s="24"/>
      <c r="D46" s="24"/>
      <c r="E46" s="24"/>
    </row>
    <row r="47" spans="1:5">
      <c r="A47" s="24"/>
      <c r="B47" s="24"/>
      <c r="C47" s="24"/>
      <c r="D47" s="24"/>
      <c r="E47" s="24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7"/>
  <sheetViews>
    <sheetView workbookViewId="0">
      <selection activeCell="C40" sqref="C40"/>
    </sheetView>
  </sheetViews>
  <sheetFormatPr defaultRowHeight="15"/>
  <cols>
    <col min="1" max="1" width="49.140625" customWidth="1"/>
    <col min="2" max="2" width="7.140625" customWidth="1"/>
    <col min="3" max="3" width="11.140625" customWidth="1"/>
    <col min="4" max="4" width="13" customWidth="1"/>
  </cols>
  <sheetData>
    <row r="2" spans="1:4" ht="18.75">
      <c r="B2" s="21" t="s">
        <v>24</v>
      </c>
      <c r="C2" s="21"/>
      <c r="D2" s="21"/>
    </row>
    <row r="3" spans="1:4" ht="18.75">
      <c r="A3" s="23" t="s">
        <v>38</v>
      </c>
    </row>
    <row r="4" spans="1:4">
      <c r="A4" s="22" t="s">
        <v>116</v>
      </c>
    </row>
    <row r="5" spans="1:4">
      <c r="A5" s="30" t="s">
        <v>40</v>
      </c>
    </row>
    <row r="6" spans="1:4">
      <c r="A6" s="22" t="s">
        <v>41</v>
      </c>
    </row>
    <row r="7" spans="1:4">
      <c r="A7" s="26"/>
      <c r="B7" s="27" t="s">
        <v>117</v>
      </c>
      <c r="C7" s="27" t="s">
        <v>43</v>
      </c>
      <c r="D7" s="27" t="s">
        <v>43</v>
      </c>
    </row>
    <row r="8" spans="1:4">
      <c r="A8" s="43"/>
      <c r="B8" s="44"/>
      <c r="C8" s="44" t="s">
        <v>18</v>
      </c>
      <c r="D8" s="44" t="s">
        <v>44</v>
      </c>
    </row>
    <row r="9" spans="1:4" ht="15.75" thickBot="1">
      <c r="A9" s="45" t="s">
        <v>118</v>
      </c>
      <c r="B9" s="46"/>
      <c r="C9" s="46"/>
      <c r="D9" s="46"/>
    </row>
    <row r="10" spans="1:4" ht="15.75" thickTop="1">
      <c r="A10" s="47" t="s">
        <v>119</v>
      </c>
    </row>
    <row r="11" spans="1:4">
      <c r="A11" s="48" t="s">
        <v>120</v>
      </c>
      <c r="B11" s="34"/>
      <c r="C11" s="34"/>
      <c r="D11" s="34"/>
    </row>
    <row r="12" spans="1:4">
      <c r="A12" s="47" t="s">
        <v>121</v>
      </c>
    </row>
    <row r="13" spans="1:4">
      <c r="A13" s="47" t="s">
        <v>122</v>
      </c>
    </row>
    <row r="14" spans="1:4">
      <c r="A14" s="47" t="s">
        <v>123</v>
      </c>
    </row>
    <row r="15" spans="1:4">
      <c r="A15" s="47" t="s">
        <v>124</v>
      </c>
    </row>
    <row r="16" spans="1:4">
      <c r="A16" s="47" t="s">
        <v>125</v>
      </c>
    </row>
    <row r="17" spans="1:4">
      <c r="A17" s="47" t="s">
        <v>126</v>
      </c>
    </row>
    <row r="18" spans="1:4">
      <c r="A18" s="47" t="s">
        <v>127</v>
      </c>
    </row>
    <row r="19" spans="1:4">
      <c r="A19" s="47" t="s">
        <v>128</v>
      </c>
    </row>
    <row r="20" spans="1:4">
      <c r="A20" s="47" t="s">
        <v>129</v>
      </c>
    </row>
    <row r="21" spans="1:4">
      <c r="A21" s="47" t="s">
        <v>130</v>
      </c>
    </row>
    <row r="22" spans="1:4">
      <c r="A22" s="49" t="s">
        <v>131</v>
      </c>
      <c r="B22" s="34"/>
      <c r="C22" s="34"/>
      <c r="D22" s="34"/>
    </row>
    <row r="24" spans="1:4">
      <c r="A24" s="49" t="s">
        <v>132</v>
      </c>
      <c r="B24" s="34"/>
      <c r="C24" s="34"/>
      <c r="D24" s="34"/>
    </row>
    <row r="25" spans="1:4">
      <c r="A25" s="47" t="s">
        <v>133</v>
      </c>
    </row>
    <row r="26" spans="1:4">
      <c r="A26" s="47" t="s">
        <v>134</v>
      </c>
    </row>
    <row r="27" spans="1:4">
      <c r="A27" s="47" t="s">
        <v>135</v>
      </c>
    </row>
    <row r="28" spans="1:4">
      <c r="A28" s="47" t="s">
        <v>136</v>
      </c>
    </row>
    <row r="29" spans="1:4">
      <c r="A29" s="47" t="s">
        <v>137</v>
      </c>
    </row>
    <row r="30" spans="1:4">
      <c r="A30" s="49" t="s">
        <v>138</v>
      </c>
      <c r="B30" s="34"/>
      <c r="C30" s="34"/>
      <c r="D30" s="34"/>
    </row>
    <row r="32" spans="1:4">
      <c r="A32" s="47" t="s">
        <v>139</v>
      </c>
    </row>
    <row r="33" spans="1:4">
      <c r="A33" s="47" t="s">
        <v>140</v>
      </c>
    </row>
    <row r="34" spans="1:4">
      <c r="A34" s="47" t="s">
        <v>141</v>
      </c>
    </row>
    <row r="35" spans="1:4">
      <c r="A35" s="47" t="s">
        <v>142</v>
      </c>
    </row>
    <row r="36" spans="1:4">
      <c r="A36" s="47" t="s">
        <v>143</v>
      </c>
    </row>
    <row r="37" spans="1:4">
      <c r="A37" s="49" t="s">
        <v>144</v>
      </c>
      <c r="B37" s="34"/>
      <c r="C37" s="34"/>
      <c r="D37" s="34"/>
    </row>
    <row r="38" spans="1:4">
      <c r="A38" t="s">
        <v>145</v>
      </c>
    </row>
    <row r="39" spans="1:4">
      <c r="A39" s="49" t="s">
        <v>146</v>
      </c>
      <c r="B39" s="34"/>
      <c r="C39" s="34">
        <v>14010868</v>
      </c>
      <c r="D39" s="34">
        <v>5795269</v>
      </c>
    </row>
    <row r="40" spans="1:4">
      <c r="A40" s="34"/>
      <c r="B40" s="34"/>
      <c r="C40" s="34"/>
      <c r="D40" s="34"/>
    </row>
    <row r="41" spans="1:4">
      <c r="A41" s="49" t="s">
        <v>147</v>
      </c>
      <c r="B41" s="34"/>
      <c r="C41" s="34">
        <v>18494792</v>
      </c>
      <c r="D41" s="34">
        <v>12699523</v>
      </c>
    </row>
    <row r="42" spans="1:4" ht="15.75" thickBot="1">
      <c r="A42" s="50" t="s">
        <v>148</v>
      </c>
      <c r="B42" s="38"/>
      <c r="C42" s="38">
        <v>32505660</v>
      </c>
      <c r="D42" s="38">
        <f>D39+D41</f>
        <v>18494792</v>
      </c>
    </row>
    <row r="43" spans="1:4" ht="15.75" thickTop="1"/>
    <row r="46" spans="1:4">
      <c r="A46" s="5"/>
      <c r="B46" s="5"/>
      <c r="C46" s="5"/>
      <c r="D46" s="5"/>
    </row>
    <row r="47" spans="1:4">
      <c r="A47" s="5"/>
      <c r="B47" s="5"/>
      <c r="C47" s="5"/>
      <c r="D47" s="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34"/>
  <sheetViews>
    <sheetView topLeftCell="A8" workbookViewId="0">
      <selection sqref="A1:N34"/>
    </sheetView>
  </sheetViews>
  <sheetFormatPr defaultRowHeight="15"/>
  <cols>
    <col min="4" max="4" width="9.85546875" customWidth="1"/>
    <col min="5" max="5" width="0.5703125" customWidth="1"/>
    <col min="7" max="7" width="2.42578125" customWidth="1"/>
    <col min="9" max="9" width="1.42578125" customWidth="1"/>
    <col min="11" max="11" width="1.28515625" customWidth="1"/>
    <col min="13" max="13" width="0.42578125" customWidth="1"/>
  </cols>
  <sheetData>
    <row r="4" spans="1:14" ht="18.75">
      <c r="B4" s="51"/>
      <c r="C4" s="51"/>
      <c r="D4" s="51"/>
      <c r="E4" s="51"/>
      <c r="F4" s="51"/>
      <c r="G4" s="51"/>
      <c r="H4" s="156" t="s">
        <v>24</v>
      </c>
      <c r="I4" s="156"/>
      <c r="J4" s="156"/>
      <c r="K4" s="156"/>
      <c r="L4" s="156"/>
      <c r="M4" s="156"/>
      <c r="N4" s="156"/>
    </row>
    <row r="5" spans="1:14" ht="18.75">
      <c r="A5" s="23" t="s">
        <v>38</v>
      </c>
    </row>
    <row r="6" spans="1:14" ht="18.75">
      <c r="A6" s="23" t="s">
        <v>149</v>
      </c>
    </row>
    <row r="7" spans="1:14">
      <c r="A7" s="30" t="s">
        <v>40</v>
      </c>
    </row>
    <row r="8" spans="1:14">
      <c r="A8" s="22" t="s">
        <v>41</v>
      </c>
    </row>
    <row r="9" spans="1:14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52.5" thickBot="1">
      <c r="A11" s="54"/>
      <c r="B11" s="54"/>
      <c r="C11" s="54"/>
      <c r="D11" s="54"/>
      <c r="E11" s="54"/>
      <c r="F11" s="55" t="s">
        <v>150</v>
      </c>
      <c r="G11" s="55"/>
      <c r="H11" s="55" t="s">
        <v>151</v>
      </c>
      <c r="I11" s="55"/>
      <c r="J11" s="55" t="s">
        <v>152</v>
      </c>
      <c r="K11" s="55"/>
      <c r="L11" s="55" t="s">
        <v>153</v>
      </c>
      <c r="M11" s="55"/>
      <c r="N11" s="56" t="s">
        <v>154</v>
      </c>
    </row>
    <row r="12" spans="1:14" ht="15.75" thickTop="1">
      <c r="A12" s="30" t="s">
        <v>155</v>
      </c>
      <c r="B12" s="24"/>
      <c r="C12" s="24"/>
      <c r="D12" s="24"/>
    </row>
    <row r="13" spans="1:14">
      <c r="A13" s="24" t="s">
        <v>156</v>
      </c>
      <c r="B13" s="24"/>
      <c r="C13" s="24"/>
      <c r="D13" s="24"/>
      <c r="F13" s="57">
        <v>0</v>
      </c>
      <c r="H13" s="58">
        <v>0</v>
      </c>
      <c r="J13" s="58">
        <v>0</v>
      </c>
      <c r="L13" s="58">
        <v>0</v>
      </c>
      <c r="N13" s="58">
        <v>0</v>
      </c>
    </row>
    <row r="14" spans="1:14">
      <c r="A14" s="59" t="s">
        <v>157</v>
      </c>
      <c r="B14" s="60"/>
      <c r="C14" s="60"/>
      <c r="D14" s="60"/>
      <c r="E14" s="61"/>
      <c r="F14" s="62">
        <v>0</v>
      </c>
      <c r="G14" s="61"/>
      <c r="H14" s="63"/>
      <c r="I14" s="61"/>
      <c r="J14" s="63"/>
      <c r="K14" s="61"/>
      <c r="L14" s="63"/>
      <c r="M14" s="61"/>
      <c r="N14" s="63"/>
    </row>
    <row r="15" spans="1:14">
      <c r="A15" s="24" t="s">
        <v>158</v>
      </c>
      <c r="B15" s="24"/>
      <c r="C15" s="24"/>
      <c r="D15" s="24"/>
      <c r="F15" s="57">
        <v>0</v>
      </c>
      <c r="H15" s="58">
        <v>0</v>
      </c>
      <c r="J15" s="58">
        <v>0</v>
      </c>
      <c r="L15" s="58">
        <v>0</v>
      </c>
      <c r="N15" s="58">
        <v>0</v>
      </c>
    </row>
    <row r="16" spans="1:14">
      <c r="A16" s="24" t="s">
        <v>159</v>
      </c>
      <c r="B16" s="24"/>
      <c r="C16" s="24"/>
      <c r="D16" s="24"/>
      <c r="F16" s="57">
        <v>0</v>
      </c>
      <c r="H16" s="58">
        <v>0</v>
      </c>
      <c r="J16" s="58">
        <v>0</v>
      </c>
      <c r="L16" s="58">
        <v>0</v>
      </c>
      <c r="N16" s="58">
        <v>0</v>
      </c>
    </row>
    <row r="17" spans="1:14">
      <c r="A17" s="24" t="s">
        <v>160</v>
      </c>
      <c r="B17" s="24"/>
      <c r="C17" s="24"/>
      <c r="D17" s="24"/>
      <c r="F17" s="57">
        <v>0</v>
      </c>
      <c r="H17" s="58">
        <v>0</v>
      </c>
      <c r="J17" s="58">
        <v>0</v>
      </c>
      <c r="L17" s="58">
        <v>0</v>
      </c>
      <c r="N17" s="58">
        <v>0</v>
      </c>
    </row>
    <row r="18" spans="1:14">
      <c r="A18" s="24" t="s">
        <v>161</v>
      </c>
      <c r="B18" s="24"/>
      <c r="C18" s="24"/>
      <c r="D18" s="24"/>
      <c r="F18" s="57">
        <v>0</v>
      </c>
      <c r="H18" s="58">
        <v>0</v>
      </c>
      <c r="J18" s="58">
        <v>0</v>
      </c>
      <c r="L18" s="58">
        <v>0</v>
      </c>
      <c r="N18" s="58">
        <v>0</v>
      </c>
    </row>
    <row r="19" spans="1:14">
      <c r="A19" s="24"/>
      <c r="B19" s="24"/>
      <c r="C19" s="24"/>
      <c r="D19" s="24"/>
      <c r="F19" s="57">
        <v>0</v>
      </c>
      <c r="H19" s="58">
        <v>0</v>
      </c>
      <c r="J19" s="58">
        <v>0</v>
      </c>
      <c r="L19" s="58">
        <v>0</v>
      </c>
      <c r="N19" s="58">
        <v>0</v>
      </c>
    </row>
    <row r="20" spans="1:14">
      <c r="A20" s="59" t="s">
        <v>162</v>
      </c>
      <c r="B20" s="60"/>
      <c r="C20" s="60"/>
      <c r="D20" s="60"/>
      <c r="E20" s="61"/>
      <c r="F20" s="62"/>
      <c r="G20" s="61"/>
      <c r="H20" s="63"/>
      <c r="I20" s="61"/>
      <c r="J20" s="63"/>
      <c r="K20" s="61"/>
      <c r="L20" s="63"/>
      <c r="M20" s="61"/>
      <c r="N20" s="63"/>
    </row>
    <row r="21" spans="1:14">
      <c r="A21" s="24"/>
      <c r="B21" s="24"/>
      <c r="C21" s="24"/>
      <c r="D21" s="24"/>
      <c r="F21" s="57">
        <v>0</v>
      </c>
      <c r="H21" s="58">
        <v>0</v>
      </c>
      <c r="J21" s="58">
        <v>0</v>
      </c>
      <c r="L21" s="58">
        <v>0</v>
      </c>
      <c r="N21" s="58">
        <v>0</v>
      </c>
    </row>
    <row r="22" spans="1:14">
      <c r="A22" s="24" t="s">
        <v>158</v>
      </c>
      <c r="B22" s="24"/>
      <c r="C22" s="24"/>
      <c r="D22" s="24"/>
      <c r="F22" s="57">
        <v>0</v>
      </c>
      <c r="H22" s="58">
        <v>0</v>
      </c>
      <c r="J22" s="58">
        <v>0</v>
      </c>
      <c r="L22" s="58">
        <v>0</v>
      </c>
      <c r="N22" s="58">
        <v>0</v>
      </c>
    </row>
    <row r="23" spans="1:14">
      <c r="A23" s="24" t="s">
        <v>159</v>
      </c>
      <c r="B23" s="24"/>
      <c r="C23" s="24"/>
      <c r="D23" s="24"/>
      <c r="F23" s="57">
        <v>0</v>
      </c>
      <c r="H23" s="58">
        <v>0</v>
      </c>
      <c r="J23" s="58">
        <v>0</v>
      </c>
      <c r="L23" s="58">
        <v>0</v>
      </c>
      <c r="N23" s="58">
        <v>0</v>
      </c>
    </row>
    <row r="24" spans="1:14">
      <c r="A24" s="24" t="s">
        <v>160</v>
      </c>
      <c r="B24" s="24"/>
      <c r="C24" s="24"/>
      <c r="D24" s="24"/>
      <c r="F24" s="57">
        <v>0</v>
      </c>
      <c r="H24" s="58">
        <v>0</v>
      </c>
      <c r="J24" s="58">
        <v>0</v>
      </c>
      <c r="L24" s="58">
        <v>0</v>
      </c>
      <c r="N24" s="58">
        <v>0</v>
      </c>
    </row>
    <row r="25" spans="1:14">
      <c r="A25" s="24" t="s">
        <v>163</v>
      </c>
      <c r="B25" s="24"/>
      <c r="C25" s="24"/>
      <c r="D25" s="24"/>
      <c r="F25" s="57">
        <v>0</v>
      </c>
      <c r="H25" s="58">
        <v>0</v>
      </c>
      <c r="J25" s="58">
        <v>0</v>
      </c>
      <c r="L25" s="58">
        <v>0</v>
      </c>
      <c r="N25" s="58">
        <v>0</v>
      </c>
    </row>
    <row r="26" spans="1:14">
      <c r="A26" s="24"/>
      <c r="B26" s="24"/>
      <c r="C26" s="24"/>
      <c r="D26" s="24"/>
      <c r="F26" s="57">
        <v>0</v>
      </c>
      <c r="H26" s="58">
        <v>0</v>
      </c>
      <c r="J26" s="58">
        <v>0</v>
      </c>
      <c r="L26" s="58">
        <v>0</v>
      </c>
      <c r="N26" s="58">
        <v>0</v>
      </c>
    </row>
    <row r="27" spans="1:14" ht="15.75" thickBot="1">
      <c r="A27" s="64" t="s">
        <v>162</v>
      </c>
      <c r="B27" s="65"/>
      <c r="C27" s="65"/>
      <c r="D27" s="65"/>
      <c r="E27" s="66"/>
      <c r="F27" s="67">
        <v>0</v>
      </c>
      <c r="G27" s="66"/>
      <c r="H27" s="68">
        <v>0</v>
      </c>
      <c r="I27" s="66"/>
      <c r="J27" s="68">
        <v>0</v>
      </c>
      <c r="K27" s="66"/>
      <c r="L27" s="68">
        <v>0</v>
      </c>
      <c r="M27" s="66"/>
      <c r="N27" s="68">
        <v>0</v>
      </c>
    </row>
    <row r="28" spans="1:14">
      <c r="A28" s="71"/>
      <c r="B28" s="72"/>
      <c r="C28" s="72"/>
      <c r="D28" s="72"/>
      <c r="E28" s="73"/>
      <c r="F28" s="74"/>
      <c r="G28" s="73"/>
      <c r="H28" s="75"/>
      <c r="I28" s="73"/>
      <c r="J28" s="75"/>
      <c r="K28" s="73"/>
      <c r="L28" s="75"/>
      <c r="M28" s="73"/>
      <c r="N28" s="75"/>
    </row>
    <row r="29" spans="1:14">
      <c r="A29" s="71"/>
      <c r="B29" s="72"/>
      <c r="C29" s="72"/>
      <c r="D29" s="72"/>
      <c r="E29" s="73"/>
      <c r="F29" s="74"/>
      <c r="G29" s="73"/>
      <c r="H29" s="75"/>
      <c r="I29" s="73"/>
      <c r="J29" s="75"/>
      <c r="K29" s="73"/>
      <c r="L29" s="75"/>
      <c r="M29" s="73"/>
      <c r="N29" s="75"/>
    </row>
    <row r="32" spans="1:14">
      <c r="B32" s="70" t="s">
        <v>166</v>
      </c>
      <c r="C32" s="69"/>
      <c r="D32" s="69"/>
      <c r="E32" s="69"/>
      <c r="F32" s="69"/>
      <c r="H32" s="155" t="s">
        <v>164</v>
      </c>
      <c r="I32" s="155"/>
      <c r="J32" s="155"/>
      <c r="K32" s="155"/>
      <c r="L32" s="155"/>
      <c r="M32" s="155"/>
      <c r="N32" s="155"/>
    </row>
    <row r="34" spans="2:14">
      <c r="B34" s="154" t="s">
        <v>165</v>
      </c>
      <c r="C34" s="154"/>
      <c r="D34" s="154"/>
      <c r="E34" s="154"/>
      <c r="F34" s="154"/>
      <c r="H34" s="154" t="s">
        <v>167</v>
      </c>
      <c r="I34" s="154"/>
      <c r="J34" s="154"/>
      <c r="K34" s="154"/>
      <c r="L34" s="154"/>
      <c r="M34" s="154"/>
      <c r="N34" s="154"/>
    </row>
  </sheetData>
  <mergeCells count="4">
    <mergeCell ref="B34:F34"/>
    <mergeCell ref="H32:N32"/>
    <mergeCell ref="H34:N34"/>
    <mergeCell ref="H4:N4"/>
  </mergeCells>
  <pageMargins left="0.57999999999999996" right="0.49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topLeftCell="A47" workbookViewId="0">
      <selection sqref="A1:F47"/>
    </sheetView>
  </sheetViews>
  <sheetFormatPr defaultRowHeight="15"/>
  <cols>
    <col min="1" max="1" width="17.5703125" customWidth="1"/>
    <col min="2" max="2" width="16.42578125" customWidth="1"/>
    <col min="3" max="4" width="12.85546875" customWidth="1"/>
    <col min="5" max="5" width="14.7109375" customWidth="1"/>
    <col min="6" max="6" width="19" customWidth="1"/>
  </cols>
  <sheetData>
    <row r="1" spans="1:6" ht="18.75">
      <c r="A1" s="51" t="s">
        <v>24</v>
      </c>
      <c r="B1" s="51"/>
      <c r="C1" s="51"/>
      <c r="D1" s="51"/>
      <c r="E1" s="51"/>
      <c r="F1" s="51"/>
    </row>
    <row r="2" spans="1:6" ht="18.75">
      <c r="A2" s="51"/>
      <c r="B2" s="51"/>
      <c r="C2" s="51"/>
      <c r="D2" s="51"/>
      <c r="E2" s="51"/>
      <c r="F2" s="51"/>
    </row>
    <row r="3" spans="1:6" ht="18.75">
      <c r="A3" s="23" t="s">
        <v>38</v>
      </c>
    </row>
    <row r="4" spans="1:6" ht="21">
      <c r="A4" s="76" t="s">
        <v>168</v>
      </c>
    </row>
    <row r="5" spans="1:6" ht="21.75" thickBot="1">
      <c r="A5" s="77" t="s">
        <v>169</v>
      </c>
      <c r="B5" s="11"/>
      <c r="C5" s="11"/>
      <c r="D5" s="11"/>
      <c r="E5" s="11"/>
      <c r="F5" s="11"/>
    </row>
    <row r="6" spans="1:6" ht="21">
      <c r="A6" s="78"/>
      <c r="B6" s="5"/>
      <c r="C6" s="5"/>
      <c r="D6" s="5"/>
      <c r="E6" s="5"/>
      <c r="F6" s="5"/>
    </row>
    <row r="7" spans="1:6" ht="21">
      <c r="A7" s="78"/>
      <c r="B7" s="5"/>
      <c r="C7" s="5"/>
      <c r="D7" s="5"/>
      <c r="E7" s="5"/>
      <c r="F7" s="5"/>
    </row>
    <row r="8" spans="1:6" ht="21">
      <c r="A8" s="78"/>
      <c r="B8" s="5"/>
      <c r="C8" s="5"/>
      <c r="D8" s="5"/>
      <c r="E8" s="5"/>
      <c r="F8" s="5"/>
    </row>
    <row r="9" spans="1:6" ht="18.75">
      <c r="A9" s="23"/>
    </row>
    <row r="10" spans="1:6" ht="15.75" thickBot="1">
      <c r="A10" s="79">
        <v>1</v>
      </c>
      <c r="B10" s="11" t="s">
        <v>170</v>
      </c>
      <c r="C10" s="11"/>
      <c r="D10" s="11"/>
      <c r="E10" s="11"/>
      <c r="F10" s="11"/>
    </row>
    <row r="11" spans="1:6">
      <c r="A11" s="80"/>
      <c r="B11" s="5"/>
      <c r="C11" s="5"/>
      <c r="D11" s="5"/>
      <c r="E11" s="5"/>
      <c r="F11" s="5"/>
    </row>
    <row r="12" spans="1:6">
      <c r="A12" s="5" t="s">
        <v>171</v>
      </c>
      <c r="B12" s="5"/>
      <c r="C12" s="5"/>
      <c r="D12" s="5"/>
      <c r="E12" s="5"/>
      <c r="F12" s="5"/>
    </row>
    <row r="13" spans="1:6">
      <c r="A13" t="s">
        <v>172</v>
      </c>
    </row>
    <row r="15" spans="1:6">
      <c r="A15" s="157" t="s">
        <v>173</v>
      </c>
      <c r="B15" s="81" t="s">
        <v>174</v>
      </c>
      <c r="C15" s="82"/>
      <c r="D15" s="82"/>
      <c r="E15" s="82" t="s">
        <v>175</v>
      </c>
      <c r="F15" s="82" t="s">
        <v>176</v>
      </c>
    </row>
    <row r="16" spans="1:6" ht="15.75" thickBot="1">
      <c r="A16" s="158"/>
      <c r="B16" s="83"/>
      <c r="C16" s="84"/>
      <c r="D16" s="84"/>
      <c r="E16" s="84" t="s">
        <v>177</v>
      </c>
      <c r="F16" s="84" t="s">
        <v>177</v>
      </c>
    </row>
    <row r="17" spans="1:6">
      <c r="A17" t="s">
        <v>178</v>
      </c>
      <c r="B17" t="s">
        <v>179</v>
      </c>
      <c r="C17" s="31"/>
      <c r="D17" s="31"/>
      <c r="E17" s="31">
        <v>32505660</v>
      </c>
      <c r="F17" s="31">
        <v>18494792</v>
      </c>
    </row>
    <row r="18" spans="1:6">
      <c r="A18" t="s">
        <v>180</v>
      </c>
      <c r="B18" t="s">
        <v>179</v>
      </c>
      <c r="D18" s="31"/>
      <c r="E18" s="31">
        <v>0</v>
      </c>
      <c r="F18" s="31">
        <v>0</v>
      </c>
    </row>
    <row r="19" spans="1:6" ht="15.75" thickBot="1">
      <c r="A19" s="85" t="s">
        <v>181</v>
      </c>
      <c r="B19" s="85"/>
      <c r="C19" s="86"/>
      <c r="D19" s="87"/>
      <c r="E19" s="87">
        <f>E17</f>
        <v>32505660</v>
      </c>
      <c r="F19" s="87">
        <f>F17</f>
        <v>18494792</v>
      </c>
    </row>
    <row r="24" spans="1:6">
      <c r="A24" s="88" t="s">
        <v>182</v>
      </c>
      <c r="B24" s="89" t="s">
        <v>183</v>
      </c>
      <c r="C24" s="90" t="s">
        <v>184</v>
      </c>
      <c r="D24" s="89" t="s">
        <v>185</v>
      </c>
      <c r="E24" s="89" t="s">
        <v>18</v>
      </c>
      <c r="F24" s="89" t="s">
        <v>44</v>
      </c>
    </row>
    <row r="25" spans="1:6">
      <c r="A25" s="91">
        <v>1</v>
      </c>
      <c r="B25" s="91" t="s">
        <v>186</v>
      </c>
      <c r="C25" s="92" t="s">
        <v>187</v>
      </c>
      <c r="D25" s="91">
        <v>105129</v>
      </c>
      <c r="E25" s="93">
        <v>9891365</v>
      </c>
      <c r="F25" s="93">
        <v>12607891</v>
      </c>
    </row>
    <row r="26" spans="1:6">
      <c r="A26" s="91">
        <v>2</v>
      </c>
      <c r="B26" s="91" t="s">
        <v>186</v>
      </c>
      <c r="C26" s="92" t="s">
        <v>187</v>
      </c>
      <c r="D26" s="91">
        <v>678520</v>
      </c>
      <c r="E26" s="93">
        <v>15234883</v>
      </c>
      <c r="F26" s="93">
        <v>5115315</v>
      </c>
    </row>
    <row r="27" spans="1:6">
      <c r="A27" s="91">
        <v>3</v>
      </c>
      <c r="B27" s="91" t="s">
        <v>186</v>
      </c>
      <c r="C27" s="92" t="s">
        <v>187</v>
      </c>
      <c r="D27" s="91">
        <v>534213</v>
      </c>
      <c r="E27" s="93">
        <v>968118</v>
      </c>
      <c r="F27" s="93">
        <v>262205</v>
      </c>
    </row>
    <row r="28" spans="1:6">
      <c r="A28" s="91">
        <v>4</v>
      </c>
      <c r="B28" s="91" t="s">
        <v>186</v>
      </c>
      <c r="C28" s="92" t="s">
        <v>187</v>
      </c>
      <c r="D28" s="91">
        <v>750883</v>
      </c>
      <c r="E28" s="93">
        <v>5484695</v>
      </c>
      <c r="F28" s="93">
        <v>-200</v>
      </c>
    </row>
    <row r="29" spans="1:6">
      <c r="A29" s="91">
        <v>5</v>
      </c>
      <c r="B29" s="91" t="s">
        <v>186</v>
      </c>
      <c r="C29" s="92" t="s">
        <v>188</v>
      </c>
      <c r="D29" s="91">
        <v>93088</v>
      </c>
      <c r="E29" s="93">
        <v>0</v>
      </c>
      <c r="F29" s="93">
        <v>418</v>
      </c>
    </row>
    <row r="30" spans="1:6">
      <c r="A30" s="91">
        <v>6</v>
      </c>
      <c r="B30" s="91" t="s">
        <v>186</v>
      </c>
      <c r="C30" s="92" t="s">
        <v>188</v>
      </c>
      <c r="D30" s="91">
        <v>641712</v>
      </c>
      <c r="E30" s="93">
        <v>0</v>
      </c>
      <c r="F30" s="93">
        <v>35167</v>
      </c>
    </row>
    <row r="31" spans="1:6">
      <c r="A31" s="91">
        <v>7</v>
      </c>
      <c r="B31" s="91" t="s">
        <v>189</v>
      </c>
      <c r="C31" s="92" t="s">
        <v>187</v>
      </c>
      <c r="D31" s="94" t="s">
        <v>190</v>
      </c>
      <c r="E31" s="95">
        <v>256922</v>
      </c>
      <c r="F31" s="95">
        <v>4958</v>
      </c>
    </row>
    <row r="32" spans="1:6">
      <c r="A32" s="91">
        <v>8</v>
      </c>
      <c r="B32" s="91" t="s">
        <v>191</v>
      </c>
      <c r="C32" s="92" t="s">
        <v>187</v>
      </c>
      <c r="D32" s="94">
        <v>481221850</v>
      </c>
      <c r="E32" s="95">
        <v>669677</v>
      </c>
      <c r="F32" s="95">
        <v>469038</v>
      </c>
    </row>
    <row r="33" spans="1:6">
      <c r="A33" s="91"/>
      <c r="B33" s="96" t="s">
        <v>192</v>
      </c>
      <c r="C33" s="92"/>
      <c r="D33" s="91"/>
      <c r="E33" s="97">
        <f>SUM(E25:E32)</f>
        <v>32505660</v>
      </c>
      <c r="F33" s="97">
        <f>SUM(F25:F32)</f>
        <v>18494792</v>
      </c>
    </row>
  </sheetData>
  <mergeCells count="1">
    <mergeCell ref="A15:A16"/>
  </mergeCells>
  <pageMargins left="0.21" right="0.16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7"/>
  <sheetViews>
    <sheetView workbookViewId="0">
      <selection sqref="A1:H39"/>
    </sheetView>
  </sheetViews>
  <sheetFormatPr defaultRowHeight="15"/>
  <cols>
    <col min="1" max="1" width="3.7109375" customWidth="1"/>
    <col min="3" max="3" width="20" customWidth="1"/>
    <col min="6" max="6" width="12.7109375" customWidth="1"/>
    <col min="7" max="7" width="11.85546875" customWidth="1"/>
    <col min="8" max="8" width="13.5703125" customWidth="1"/>
  </cols>
  <sheetData>
    <row r="2" spans="1:8" ht="18.75">
      <c r="B2" s="51"/>
      <c r="C2" s="51"/>
      <c r="D2" s="51"/>
      <c r="E2" s="51" t="s">
        <v>24</v>
      </c>
      <c r="F2" s="51"/>
    </row>
    <row r="3" spans="1:8" ht="18.75">
      <c r="A3" s="23" t="s">
        <v>38</v>
      </c>
    </row>
    <row r="4" spans="1:8" ht="21">
      <c r="A4" s="76" t="s">
        <v>168</v>
      </c>
    </row>
    <row r="5" spans="1:8" ht="21.75" thickBot="1">
      <c r="A5" s="77" t="s">
        <v>169</v>
      </c>
      <c r="B5" s="11"/>
      <c r="C5" s="11"/>
      <c r="D5" s="11"/>
      <c r="E5" s="11"/>
      <c r="F5" s="11"/>
    </row>
    <row r="6" spans="1:8" ht="21">
      <c r="A6" s="78"/>
      <c r="B6" s="5"/>
      <c r="C6" s="5"/>
      <c r="D6" s="5"/>
      <c r="E6" s="5"/>
      <c r="F6" s="5"/>
    </row>
    <row r="7" spans="1:8" ht="21">
      <c r="A7" s="78"/>
      <c r="B7" s="5"/>
      <c r="C7" s="5"/>
      <c r="D7" s="5"/>
      <c r="E7" s="5"/>
      <c r="F7" s="5"/>
    </row>
    <row r="8" spans="1:8" ht="21.75" thickBot="1">
      <c r="A8" s="78">
        <v>2</v>
      </c>
      <c r="B8" s="12" t="s">
        <v>193</v>
      </c>
      <c r="C8" s="11"/>
      <c r="D8" s="11"/>
      <c r="E8" s="5"/>
      <c r="F8" s="5"/>
    </row>
    <row r="9" spans="1:8" ht="21">
      <c r="A9" s="78"/>
      <c r="B9" s="5"/>
      <c r="C9" s="5"/>
      <c r="D9" s="5"/>
      <c r="E9" s="5"/>
      <c r="F9" s="5"/>
    </row>
    <row r="10" spans="1:8">
      <c r="A10" s="161" t="s">
        <v>194</v>
      </c>
      <c r="B10" s="161"/>
      <c r="C10" s="161"/>
      <c r="D10" s="161"/>
      <c r="E10" s="161"/>
      <c r="F10" s="161"/>
      <c r="G10" s="161"/>
    </row>
    <row r="11" spans="1:8">
      <c r="A11" s="161"/>
      <c r="B11" s="161"/>
      <c r="C11" s="161"/>
      <c r="D11" s="161"/>
      <c r="E11" s="161"/>
      <c r="F11" s="161"/>
      <c r="G11" s="161"/>
    </row>
    <row r="13" spans="1:8">
      <c r="A13" s="159" t="s">
        <v>195</v>
      </c>
      <c r="B13" s="159"/>
      <c r="C13" s="159"/>
      <c r="D13" s="159" t="s">
        <v>196</v>
      </c>
      <c r="E13" s="159" t="s">
        <v>197</v>
      </c>
      <c r="F13" s="162" t="s">
        <v>198</v>
      </c>
      <c r="G13" s="162" t="s">
        <v>199</v>
      </c>
      <c r="H13" s="159" t="s">
        <v>154</v>
      </c>
    </row>
    <row r="14" spans="1:8" ht="15.75" thickBot="1">
      <c r="A14" s="160"/>
      <c r="B14" s="160"/>
      <c r="C14" s="160"/>
      <c r="D14" s="160"/>
      <c r="E14" s="160"/>
      <c r="F14" s="163"/>
      <c r="G14" s="163"/>
      <c r="H14" s="160"/>
    </row>
    <row r="15" spans="1:8" ht="15.75" thickTop="1">
      <c r="A15" t="s">
        <v>45</v>
      </c>
      <c r="B15" t="s">
        <v>200</v>
      </c>
      <c r="D15" s="31">
        <v>0</v>
      </c>
      <c r="E15" s="98">
        <v>0</v>
      </c>
      <c r="F15" s="99">
        <v>15292446</v>
      </c>
      <c r="G15" s="99">
        <v>1594400</v>
      </c>
      <c r="H15" s="99">
        <v>16886846</v>
      </c>
    </row>
    <row r="16" spans="1:8">
      <c r="B16" t="s">
        <v>201</v>
      </c>
      <c r="D16" s="31">
        <v>0</v>
      </c>
      <c r="E16" s="98">
        <v>0</v>
      </c>
      <c r="F16" s="100"/>
      <c r="G16" s="100"/>
      <c r="H16" s="100"/>
    </row>
    <row r="17" spans="1:8">
      <c r="B17" t="s">
        <v>202</v>
      </c>
      <c r="D17" s="31">
        <v>0</v>
      </c>
      <c r="E17" s="98">
        <v>0</v>
      </c>
      <c r="F17" s="100"/>
      <c r="G17" s="100"/>
      <c r="H17" s="100"/>
    </row>
    <row r="18" spans="1:8">
      <c r="A18" s="101"/>
      <c r="B18" s="101" t="s">
        <v>203</v>
      </c>
      <c r="C18" s="101"/>
      <c r="D18" s="102">
        <v>0</v>
      </c>
      <c r="E18" s="103">
        <v>0</v>
      </c>
      <c r="F18" s="99">
        <f>SUM(F15:F17)</f>
        <v>15292446</v>
      </c>
      <c r="G18" s="99">
        <f>SUM(G15:G17)</f>
        <v>1594400</v>
      </c>
      <c r="H18" s="99">
        <f>SUM(H15:H17)</f>
        <v>16886846</v>
      </c>
    </row>
    <row r="19" spans="1:8">
      <c r="D19" s="31"/>
      <c r="E19" s="98"/>
      <c r="F19" s="104"/>
    </row>
    <row r="20" spans="1:8">
      <c r="A20" t="s">
        <v>65</v>
      </c>
      <c r="B20" t="s">
        <v>204</v>
      </c>
      <c r="D20" s="31">
        <v>0</v>
      </c>
      <c r="E20" s="98">
        <v>0</v>
      </c>
      <c r="F20" s="100">
        <v>3058489</v>
      </c>
      <c r="G20" s="100">
        <v>318880</v>
      </c>
      <c r="H20" s="100">
        <f>F20+G20</f>
        <v>3377369</v>
      </c>
    </row>
    <row r="21" spans="1:8">
      <c r="B21" t="s">
        <v>205</v>
      </c>
      <c r="D21" s="31">
        <v>0</v>
      </c>
      <c r="E21" s="98">
        <v>0</v>
      </c>
      <c r="F21" s="100">
        <v>2446791</v>
      </c>
      <c r="G21" s="100">
        <v>323787</v>
      </c>
      <c r="H21" s="100">
        <f>F21+G21</f>
        <v>2770578</v>
      </c>
    </row>
    <row r="22" spans="1:8">
      <c r="B22" t="s">
        <v>206</v>
      </c>
      <c r="D22" s="31">
        <v>0</v>
      </c>
      <c r="E22" s="98">
        <v>0</v>
      </c>
      <c r="F22" s="100">
        <v>0</v>
      </c>
      <c r="G22" s="100">
        <v>0</v>
      </c>
      <c r="H22" s="100">
        <v>0</v>
      </c>
    </row>
    <row r="23" spans="1:8">
      <c r="A23" s="101"/>
      <c r="B23" s="101" t="s">
        <v>207</v>
      </c>
      <c r="C23" s="101"/>
      <c r="D23" s="102">
        <v>0</v>
      </c>
      <c r="E23" s="103">
        <v>0</v>
      </c>
      <c r="F23" s="100">
        <f>SUM(F20:F22)</f>
        <v>5505280</v>
      </c>
      <c r="G23" s="100">
        <f>SUM(G20:G22)</f>
        <v>642667</v>
      </c>
      <c r="H23" s="100">
        <f>SUM(H20:H22)</f>
        <v>6147947</v>
      </c>
    </row>
    <row r="24" spans="1:8">
      <c r="D24" s="31"/>
      <c r="E24" s="98"/>
      <c r="F24" s="100">
        <v>0</v>
      </c>
      <c r="G24" s="100">
        <v>0</v>
      </c>
      <c r="H24" s="100">
        <v>0</v>
      </c>
    </row>
    <row r="25" spans="1:8">
      <c r="A25" t="s">
        <v>208</v>
      </c>
      <c r="B25" t="s">
        <v>209</v>
      </c>
      <c r="D25" s="31">
        <v>0</v>
      </c>
      <c r="E25" s="98">
        <v>0</v>
      </c>
      <c r="F25" s="100">
        <v>0</v>
      </c>
      <c r="G25" s="57">
        <v>0</v>
      </c>
      <c r="H25" s="57">
        <v>0</v>
      </c>
    </row>
    <row r="26" spans="1:8">
      <c r="B26" t="s">
        <v>201</v>
      </c>
      <c r="D26" s="31">
        <v>0</v>
      </c>
      <c r="E26" s="98">
        <v>0</v>
      </c>
      <c r="F26" s="100">
        <v>0</v>
      </c>
      <c r="G26" s="105"/>
      <c r="H26" s="105"/>
    </row>
    <row r="27" spans="1:8">
      <c r="B27" t="s">
        <v>202</v>
      </c>
      <c r="D27" s="31">
        <v>0</v>
      </c>
      <c r="E27" s="98">
        <v>0</v>
      </c>
      <c r="F27" s="100">
        <v>0</v>
      </c>
      <c r="G27" s="105"/>
      <c r="H27" s="105"/>
    </row>
    <row r="28" spans="1:8">
      <c r="A28" s="101"/>
      <c r="B28" s="101" t="s">
        <v>210</v>
      </c>
      <c r="C28" s="101"/>
      <c r="D28" s="102">
        <v>0</v>
      </c>
      <c r="E28" s="103">
        <v>0</v>
      </c>
      <c r="F28" s="106">
        <v>0</v>
      </c>
      <c r="G28" s="107">
        <v>0</v>
      </c>
      <c r="H28" s="107">
        <v>0</v>
      </c>
    </row>
    <row r="29" spans="1:8">
      <c r="D29" s="31"/>
      <c r="E29" s="98"/>
      <c r="F29" s="104"/>
      <c r="G29" s="108"/>
      <c r="H29" s="108"/>
    </row>
    <row r="30" spans="1:8">
      <c r="A30" s="101" t="s">
        <v>211</v>
      </c>
      <c r="B30" s="101" t="s">
        <v>212</v>
      </c>
      <c r="C30" s="101"/>
      <c r="D30" s="102">
        <v>0</v>
      </c>
      <c r="E30" s="103">
        <v>0</v>
      </c>
      <c r="F30" s="99">
        <v>12233956</v>
      </c>
      <c r="G30" s="99">
        <v>1618936</v>
      </c>
      <c r="H30" s="99">
        <v>13852892</v>
      </c>
    </row>
    <row r="31" spans="1:8">
      <c r="D31" s="31"/>
      <c r="E31" s="98"/>
      <c r="F31" s="109"/>
    </row>
    <row r="32" spans="1:8">
      <c r="A32" s="110"/>
      <c r="B32" s="110" t="s">
        <v>213</v>
      </c>
      <c r="C32" s="110"/>
      <c r="D32" s="111">
        <v>0</v>
      </c>
      <c r="E32" s="112">
        <v>0</v>
      </c>
      <c r="F32" s="99">
        <f>F30-F21</f>
        <v>9787165</v>
      </c>
      <c r="G32" s="99">
        <f>G30-G21</f>
        <v>1295149</v>
      </c>
      <c r="H32" s="99">
        <f>H30-H21</f>
        <v>11082314</v>
      </c>
    </row>
    <row r="33" spans="2:8">
      <c r="B33" t="s">
        <v>214</v>
      </c>
      <c r="F33" s="108"/>
    </row>
    <row r="34" spans="2:8">
      <c r="H34" s="108">
        <v>0</v>
      </c>
    </row>
    <row r="37" spans="2:8">
      <c r="G37" t="s">
        <v>215</v>
      </c>
    </row>
  </sheetData>
  <mergeCells count="7">
    <mergeCell ref="H13:H14"/>
    <mergeCell ref="A10:G11"/>
    <mergeCell ref="A13:C14"/>
    <mergeCell ref="D13:D14"/>
    <mergeCell ref="E13:E14"/>
    <mergeCell ref="F13:F14"/>
    <mergeCell ref="G13:G14"/>
  </mergeCells>
  <pageMargins left="0.35" right="0.22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42"/>
  <sheetViews>
    <sheetView workbookViewId="0">
      <selection activeCell="H31" sqref="H31"/>
    </sheetView>
  </sheetViews>
  <sheetFormatPr defaultRowHeight="15"/>
  <cols>
    <col min="1" max="1" width="4.28515625" customWidth="1"/>
    <col min="2" max="2" width="56.140625" customWidth="1"/>
    <col min="3" max="3" width="3.85546875" customWidth="1"/>
    <col min="4" max="4" width="14.42578125" customWidth="1"/>
    <col min="5" max="5" width="17.5703125" customWidth="1"/>
  </cols>
  <sheetData>
    <row r="2" spans="1:5" ht="18.75">
      <c r="B2" s="51"/>
      <c r="C2" s="51" t="s">
        <v>24</v>
      </c>
      <c r="D2" s="51"/>
      <c r="E2" s="51"/>
    </row>
    <row r="3" spans="1:5" ht="18.75">
      <c r="A3" s="23" t="s">
        <v>38</v>
      </c>
    </row>
    <row r="4" spans="1:5" ht="21">
      <c r="A4" s="76" t="s">
        <v>168</v>
      </c>
    </row>
    <row r="5" spans="1:5" ht="21.75" thickBot="1">
      <c r="A5" s="77" t="s">
        <v>169</v>
      </c>
      <c r="B5" s="11"/>
      <c r="C5" s="11"/>
      <c r="D5" s="11"/>
      <c r="E5" s="11"/>
    </row>
    <row r="6" spans="1:5" ht="21">
      <c r="A6" s="78"/>
      <c r="B6" s="5"/>
      <c r="C6" s="5"/>
      <c r="D6" s="5"/>
      <c r="E6" s="5"/>
    </row>
    <row r="7" spans="1:5" ht="25.5">
      <c r="A7" s="113">
        <v>3</v>
      </c>
      <c r="B7" s="114" t="s">
        <v>216</v>
      </c>
      <c r="C7" s="114"/>
      <c r="D7" s="114"/>
      <c r="E7" s="114"/>
    </row>
    <row r="8" spans="1:5" ht="21">
      <c r="A8" s="78"/>
      <c r="B8" s="5" t="s">
        <v>217</v>
      </c>
      <c r="C8" s="5"/>
      <c r="D8" s="5"/>
      <c r="E8" s="5"/>
    </row>
    <row r="9" spans="1:5" ht="21">
      <c r="A9" s="78"/>
      <c r="B9" s="5" t="s">
        <v>218</v>
      </c>
      <c r="C9" s="5"/>
      <c r="D9" s="5"/>
      <c r="E9" s="5"/>
    </row>
    <row r="11" spans="1:5">
      <c r="A11" s="25"/>
      <c r="B11" s="26"/>
      <c r="C11" s="27" t="s">
        <v>42</v>
      </c>
      <c r="D11" s="27" t="s">
        <v>43</v>
      </c>
      <c r="E11" s="27" t="s">
        <v>43</v>
      </c>
    </row>
    <row r="12" spans="1:5">
      <c r="A12" s="25"/>
      <c r="B12" s="28"/>
      <c r="C12" s="28"/>
      <c r="D12" s="29" t="s">
        <v>18</v>
      </c>
      <c r="E12" s="29" t="s">
        <v>44</v>
      </c>
    </row>
    <row r="13" spans="1:5">
      <c r="B13" s="30" t="s">
        <v>66</v>
      </c>
      <c r="D13" s="31"/>
    </row>
    <row r="14" spans="1:5">
      <c r="B14" s="24" t="s">
        <v>67</v>
      </c>
      <c r="D14" s="31">
        <v>7984250</v>
      </c>
      <c r="E14" s="31">
        <v>20813430</v>
      </c>
    </row>
    <row r="15" spans="1:5">
      <c r="B15" s="24" t="s">
        <v>68</v>
      </c>
      <c r="D15" s="31"/>
      <c r="E15" s="31"/>
    </row>
    <row r="16" spans="1:5">
      <c r="B16" s="24" t="s">
        <v>69</v>
      </c>
      <c r="D16" s="31">
        <v>57205</v>
      </c>
      <c r="E16" s="31">
        <v>78035</v>
      </c>
    </row>
    <row r="17" spans="1:5">
      <c r="B17" s="24" t="s">
        <v>219</v>
      </c>
      <c r="D17" s="31">
        <v>524842</v>
      </c>
      <c r="E17" s="31">
        <v>804051</v>
      </c>
    </row>
    <row r="18" spans="1:5">
      <c r="B18" s="24" t="s">
        <v>71</v>
      </c>
      <c r="D18" s="31"/>
      <c r="E18" s="31"/>
    </row>
    <row r="19" spans="1:5">
      <c r="A19" s="110"/>
      <c r="B19" s="33" t="s">
        <v>72</v>
      </c>
      <c r="C19" s="34"/>
      <c r="D19" s="35">
        <f>SUM(D13:D18)</f>
        <v>8566297</v>
      </c>
      <c r="E19" s="35">
        <f>SUM(E14:E18)</f>
        <v>21695516</v>
      </c>
    </row>
    <row r="21" spans="1:5">
      <c r="B21" s="24" t="s">
        <v>220</v>
      </c>
    </row>
    <row r="23" spans="1:5">
      <c r="B23" s="24" t="s">
        <v>221</v>
      </c>
    </row>
    <row r="27" spans="1:5" ht="25.5">
      <c r="A27" s="113">
        <v>4</v>
      </c>
      <c r="B27" s="114" t="s">
        <v>222</v>
      </c>
      <c r="C27" s="114"/>
      <c r="D27" s="114"/>
      <c r="E27" s="114"/>
    </row>
    <row r="29" spans="1:5">
      <c r="A29" s="25"/>
      <c r="B29" s="26"/>
      <c r="C29" s="27" t="s">
        <v>42</v>
      </c>
      <c r="D29" s="27" t="s">
        <v>43</v>
      </c>
      <c r="E29" s="27" t="s">
        <v>43</v>
      </c>
    </row>
    <row r="30" spans="1:5">
      <c r="A30" s="25"/>
      <c r="B30" s="28"/>
      <c r="C30" s="28"/>
      <c r="D30" s="29" t="s">
        <v>18</v>
      </c>
      <c r="E30" s="29" t="s">
        <v>44</v>
      </c>
    </row>
    <row r="31" spans="1:5">
      <c r="E31" s="31"/>
    </row>
    <row r="32" spans="1:5" ht="15.75">
      <c r="B32" s="115" t="s">
        <v>73</v>
      </c>
      <c r="E32" s="31"/>
    </row>
    <row r="33" spans="2:5">
      <c r="B33" s="24" t="s">
        <v>74</v>
      </c>
      <c r="D33" s="31">
        <v>6181546</v>
      </c>
      <c r="E33" s="31">
        <v>7532408</v>
      </c>
    </row>
    <row r="34" spans="2:5">
      <c r="B34" s="24" t="s">
        <v>75</v>
      </c>
      <c r="D34" s="31"/>
      <c r="E34" s="31"/>
    </row>
    <row r="35" spans="2:5">
      <c r="B35" s="24" t="s">
        <v>76</v>
      </c>
      <c r="D35" s="31"/>
      <c r="E35" s="31"/>
    </row>
    <row r="36" spans="2:5">
      <c r="B36" s="24" t="s">
        <v>77</v>
      </c>
      <c r="D36" s="31">
        <v>28840131</v>
      </c>
      <c r="E36" s="31">
        <v>3119760</v>
      </c>
    </row>
    <row r="37" spans="2:5">
      <c r="B37" s="33" t="s">
        <v>78</v>
      </c>
      <c r="C37" s="34"/>
      <c r="D37" s="35">
        <f>SUM(D33:D36)</f>
        <v>35021677</v>
      </c>
      <c r="E37" s="35">
        <f>SUM(E33:E36)</f>
        <v>10652168</v>
      </c>
    </row>
    <row r="40" spans="2:5">
      <c r="B40" t="s">
        <v>223</v>
      </c>
    </row>
    <row r="42" spans="2:5">
      <c r="B42" t="s">
        <v>387</v>
      </c>
    </row>
  </sheetData>
  <pageMargins left="0.24" right="0.1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kuota-donacione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cec</cp:lastModifiedBy>
  <cp:lastPrinted>2017-01-06T16:31:58Z</cp:lastPrinted>
  <dcterms:created xsi:type="dcterms:W3CDTF">2017-01-06T15:14:37Z</dcterms:created>
  <dcterms:modified xsi:type="dcterms:W3CDTF">2017-01-31T11:14:22Z</dcterms:modified>
</cp:coreProperties>
</file>